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отчёты\"/>
    </mc:Choice>
  </mc:AlternateContent>
  <workbookProtection workbookPassword="CF42" lockStructure="1"/>
  <bookViews>
    <workbookView xWindow="0" yWindow="0" windowWidth="23250" windowHeight="11445" activeTab="3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учебников'!$K$1:$K$36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B11" i="13" l="1"/>
  <c r="A1307" i="16" l="1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 s="1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 s="1"/>
  <c r="AX459" i="10"/>
  <c r="AY459" i="10"/>
  <c r="AX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/>
  <c r="AY379" i="10"/>
  <c r="AX378" i="10"/>
  <c r="AY378" i="10"/>
  <c r="AX377" i="10"/>
  <c r="CU377" i="10" s="1"/>
  <c r="AY377" i="10"/>
  <c r="AX376" i="10"/>
  <c r="CU376" i="10" s="1"/>
  <c r="AY376" i="10"/>
  <c r="AX375" i="10"/>
  <c r="AY375" i="10"/>
  <c r="AX374" i="10"/>
  <c r="AY374" i="10"/>
  <c r="AX373" i="10"/>
  <c r="AY373" i="10"/>
  <c r="AX372" i="10"/>
  <c r="AY372" i="10"/>
  <c r="AX371" i="10"/>
  <c r="AY371" i="10"/>
  <c r="AX370" i="10"/>
  <c r="AY370" i="10"/>
  <c r="AX369" i="10"/>
  <c r="AY369" i="10"/>
  <c r="AX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 s="1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AY340" i="10"/>
  <c r="AX339" i="10"/>
  <c r="AY339" i="10"/>
  <c r="CV339" i="10" s="1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CU274" i="10" s="1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 s="1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AY230" i="10"/>
  <c r="CW230" i="10" s="1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AY204" i="10"/>
  <c r="CV204" i="10" s="1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AY163" i="10"/>
  <c r="AX162" i="10"/>
  <c r="AY162" i="10"/>
  <c r="AU162" i="10" s="1"/>
  <c r="AX161" i="10"/>
  <c r="AY161" i="10"/>
  <c r="AX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AX141" i="10"/>
  <c r="AY141" i="10"/>
  <c r="AW141" i="10" s="1"/>
  <c r="AX140" i="10"/>
  <c r="AY140" i="10"/>
  <c r="AX139" i="10"/>
  <c r="AY139" i="10"/>
  <c r="AX138" i="10"/>
  <c r="AY138" i="10"/>
  <c r="AX137" i="10"/>
  <c r="AY137" i="10"/>
  <c r="AU137" i="10" s="1"/>
  <c r="AX136" i="10"/>
  <c r="AY136" i="10"/>
  <c r="AX135" i="10"/>
  <c r="AY135" i="10"/>
  <c r="AX134" i="10"/>
  <c r="AY134" i="10"/>
  <c r="AU134" i="10" s="1"/>
  <c r="AX133" i="10"/>
  <c r="AY133" i="10"/>
  <c r="AX132" i="10"/>
  <c r="AY132" i="10"/>
  <c r="CU132" i="10" s="1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AY113" i="10"/>
  <c r="AW113" i="10" s="1"/>
  <c r="AX112" i="10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AY91" i="10"/>
  <c r="AX90" i="10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 s="1"/>
  <c r="AY82" i="10"/>
  <c r="AX81" i="10"/>
  <c r="AY81" i="10"/>
  <c r="AW81" i="10" s="1"/>
  <c r="AX80" i="10"/>
  <c r="CU80" i="10" s="1"/>
  <c r="AY80" i="10"/>
  <c r="AX79" i="10"/>
  <c r="AY79" i="10"/>
  <c r="AX78" i="10"/>
  <c r="AY78" i="10"/>
  <c r="AU78" i="10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W36" i="10" s="1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U28" i="10" s="1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U22" i="10" s="1"/>
  <c r="AX21" i="10"/>
  <c r="AY21" i="10"/>
  <c r="AX20" i="10"/>
  <c r="AY20" i="10"/>
  <c r="AX19" i="10"/>
  <c r="AY19" i="10"/>
  <c r="AX18" i="10"/>
  <c r="AY18" i="10"/>
  <c r="AW18" i="10" s="1"/>
  <c r="AX17" i="10"/>
  <c r="AY17" i="10"/>
  <c r="AX16" i="10"/>
  <c r="AY16" i="10"/>
  <c r="AU16" i="10" s="1"/>
  <c r="AX15" i="10"/>
  <c r="AY15" i="10"/>
  <c r="AW15" i="10" s="1"/>
  <c r="AX14" i="10"/>
  <c r="AY14" i="10"/>
  <c r="AX13" i="10"/>
  <c r="AY13" i="10"/>
  <c r="CU13" i="10" s="1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S7" i="10"/>
  <c r="U7" i="10"/>
  <c r="V7" i="10"/>
  <c r="X7" i="10"/>
  <c r="Y7" i="10"/>
  <c r="Z7" i="10"/>
  <c r="AA7" i="10"/>
  <c r="AB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B1" i="16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 s="1"/>
  <c r="CP504" i="10"/>
  <c r="CY504" i="10" s="1"/>
  <c r="CP503" i="10"/>
  <c r="CP502" i="10"/>
  <c r="CY502" i="10" s="1"/>
  <c r="CP501" i="10"/>
  <c r="CP500" i="10"/>
  <c r="CY500" i="10" s="1"/>
  <c r="CP499" i="10"/>
  <c r="CY499" i="10" s="1"/>
  <c r="CP498" i="10"/>
  <c r="AV498" i="10" s="1"/>
  <c r="CP497" i="10"/>
  <c r="CP496" i="10"/>
  <c r="CY496" i="10" s="1"/>
  <c r="CP495" i="10"/>
  <c r="CY495" i="10"/>
  <c r="CP494" i="10"/>
  <c r="CP493" i="10"/>
  <c r="CP492" i="10"/>
  <c r="CY492" i="10" s="1"/>
  <c r="CP491" i="10"/>
  <c r="CY491" i="10" s="1"/>
  <c r="CP490" i="10"/>
  <c r="CY490" i="10" s="1"/>
  <c r="CP489" i="10"/>
  <c r="CY489" i="10" s="1"/>
  <c r="CP488" i="10"/>
  <c r="CY488" i="10" s="1"/>
  <c r="CP487" i="10"/>
  <c r="CY487" i="10" s="1"/>
  <c r="CP486" i="10"/>
  <c r="AV486" i="10"/>
  <c r="CP485" i="10"/>
  <c r="CP484" i="10"/>
  <c r="CY484" i="10" s="1"/>
  <c r="CP483" i="10"/>
  <c r="CP482" i="10"/>
  <c r="CP481" i="10"/>
  <c r="CY481" i="10" s="1"/>
  <c r="CP480" i="10"/>
  <c r="CY480" i="10" s="1"/>
  <c r="CP479" i="10"/>
  <c r="CY479" i="10" s="1"/>
  <c r="CP478" i="10"/>
  <c r="CY478" i="10" s="1"/>
  <c r="CP477" i="10"/>
  <c r="CY477" i="10" s="1"/>
  <c r="CP476" i="10"/>
  <c r="CP475" i="10"/>
  <c r="CY475" i="10" s="1"/>
  <c r="CP474" i="10"/>
  <c r="AV474" i="10" s="1"/>
  <c r="CP473" i="10"/>
  <c r="CP472" i="10"/>
  <c r="AV472" i="10"/>
  <c r="CP471" i="10"/>
  <c r="CP470" i="10"/>
  <c r="CP469" i="10"/>
  <c r="CY469" i="10"/>
  <c r="CP468" i="10"/>
  <c r="CP467" i="10"/>
  <c r="CP466" i="10"/>
  <c r="CY466" i="10"/>
  <c r="AV466" i="10"/>
  <c r="CP465" i="10"/>
  <c r="CY465" i="10" s="1"/>
  <c r="CP464" i="10"/>
  <c r="CY464" i="10"/>
  <c r="CP463" i="10"/>
  <c r="CY463" i="10" s="1"/>
  <c r="CP462" i="10"/>
  <c r="CY462" i="10" s="1"/>
  <c r="CP461" i="10"/>
  <c r="CP460" i="10"/>
  <c r="CY460" i="10" s="1"/>
  <c r="CP459" i="10"/>
  <c r="CP458" i="10"/>
  <c r="CY458" i="10" s="1"/>
  <c r="CP457" i="10"/>
  <c r="CP456" i="10"/>
  <c r="AV456" i="10" s="1"/>
  <c r="CP455" i="10"/>
  <c r="CY455" i="10" s="1"/>
  <c r="CP454" i="10"/>
  <c r="CY454" i="10" s="1"/>
  <c r="CP453" i="10"/>
  <c r="CY453" i="10" s="1"/>
  <c r="CP452" i="10"/>
  <c r="CP451" i="10"/>
  <c r="CP450" i="10"/>
  <c r="CY450" i="10" s="1"/>
  <c r="CP449" i="10"/>
  <c r="CP448" i="10"/>
  <c r="CY448" i="10" s="1"/>
  <c r="CP447" i="10"/>
  <c r="CP446" i="10"/>
  <c r="CP445" i="10"/>
  <c r="CY445" i="10" s="1"/>
  <c r="CP444" i="10"/>
  <c r="CY444" i="10" s="1"/>
  <c r="CP443" i="10"/>
  <c r="CY443" i="10" s="1"/>
  <c r="CP442" i="10"/>
  <c r="CY442" i="10" s="1"/>
  <c r="CP441" i="10"/>
  <c r="CY441" i="10" s="1"/>
  <c r="CP440" i="10"/>
  <c r="CP439" i="10"/>
  <c r="CY439" i="10" s="1"/>
  <c r="CP438" i="10"/>
  <c r="CP437" i="10"/>
  <c r="CY437" i="10" s="1"/>
  <c r="CP436" i="10"/>
  <c r="CY436" i="10" s="1"/>
  <c r="CP435" i="10"/>
  <c r="CP434" i="10"/>
  <c r="CP433" i="10"/>
  <c r="CY433" i="10" s="1"/>
  <c r="CP432" i="10"/>
  <c r="CP431" i="10"/>
  <c r="CP430" i="10"/>
  <c r="CY430" i="10" s="1"/>
  <c r="CP429" i="10"/>
  <c r="CP428" i="10"/>
  <c r="CP427" i="10"/>
  <c r="CY427" i="10" s="1"/>
  <c r="CP426" i="10"/>
  <c r="CY426" i="10" s="1"/>
  <c r="CP425" i="10"/>
  <c r="CP424" i="10"/>
  <c r="CY424" i="10" s="1"/>
  <c r="CP423" i="10"/>
  <c r="CP422" i="10"/>
  <c r="CY422" i="10" s="1"/>
  <c r="CP421" i="10"/>
  <c r="CY421" i="10" s="1"/>
  <c r="CP420" i="10"/>
  <c r="CP419" i="10"/>
  <c r="CY419" i="10" s="1"/>
  <c r="CP418" i="10"/>
  <c r="CY418" i="10" s="1"/>
  <c r="CP417" i="10"/>
  <c r="CY417" i="10" s="1"/>
  <c r="CP416" i="10"/>
  <c r="CP415" i="10"/>
  <c r="CY415" i="10" s="1"/>
  <c r="CP414" i="10"/>
  <c r="CP413" i="10"/>
  <c r="CY413" i="10" s="1"/>
  <c r="CP412" i="10"/>
  <c r="CY412" i="10" s="1"/>
  <c r="CP411" i="10"/>
  <c r="CY411" i="10" s="1"/>
  <c r="CP410" i="10"/>
  <c r="CP409" i="10"/>
  <c r="CY409" i="10" s="1"/>
  <c r="CP408" i="10"/>
  <c r="CY408" i="10" s="1"/>
  <c r="CP407" i="10"/>
  <c r="CP406" i="10"/>
  <c r="CY406" i="10" s="1"/>
  <c r="CP405" i="10"/>
  <c r="CP404" i="10"/>
  <c r="CY404" i="10" s="1"/>
  <c r="CP403" i="10"/>
  <c r="CY403" i="10" s="1"/>
  <c r="CP402" i="10"/>
  <c r="CY402" i="10" s="1"/>
  <c r="CP401" i="10"/>
  <c r="CY401" i="10" s="1"/>
  <c r="CP400" i="10"/>
  <c r="CY400" i="10" s="1"/>
  <c r="CP399" i="10"/>
  <c r="CP398" i="10"/>
  <c r="CP397" i="10"/>
  <c r="CY397" i="10"/>
  <c r="CP396" i="10"/>
  <c r="AV396" i="10" s="1"/>
  <c r="CP395" i="10"/>
  <c r="CY395" i="10" s="1"/>
  <c r="CP394" i="10"/>
  <c r="CP393" i="10"/>
  <c r="CP392" i="10"/>
  <c r="CP391" i="10"/>
  <c r="CY391" i="10" s="1"/>
  <c r="CP390" i="10"/>
  <c r="CY390" i="10" s="1"/>
  <c r="CP389" i="10"/>
  <c r="CY389" i="10" s="1"/>
  <c r="CP388" i="10"/>
  <c r="CY388" i="10" s="1"/>
  <c r="CP387" i="10"/>
  <c r="CP386" i="10"/>
  <c r="CP385" i="10"/>
  <c r="CY385" i="10" s="1"/>
  <c r="CP384" i="10"/>
  <c r="CY384" i="10" s="1"/>
  <c r="AV384" i="10"/>
  <c r="CP383" i="10"/>
  <c r="CY383" i="10" s="1"/>
  <c r="CP382" i="10"/>
  <c r="CY382" i="10" s="1"/>
  <c r="CP381" i="10"/>
  <c r="CY381" i="10" s="1"/>
  <c r="CP380" i="10"/>
  <c r="CY380" i="10" s="1"/>
  <c r="CP379" i="10"/>
  <c r="CP378" i="10"/>
  <c r="CP377" i="10"/>
  <c r="CY377" i="10" s="1"/>
  <c r="CP376" i="10"/>
  <c r="CY376" i="10" s="1"/>
  <c r="CP375" i="10"/>
  <c r="CY375" i="10" s="1"/>
  <c r="CP374" i="10"/>
  <c r="CP373" i="10"/>
  <c r="CY373" i="10" s="1"/>
  <c r="CP372" i="10"/>
  <c r="AV372" i="10" s="1"/>
  <c r="CP371" i="10"/>
  <c r="CP370" i="10"/>
  <c r="CP369" i="10"/>
  <c r="CY369" i="10" s="1"/>
  <c r="CP368" i="10"/>
  <c r="CP367" i="10"/>
  <c r="CY367" i="10" s="1"/>
  <c r="CP366" i="10"/>
  <c r="AV366" i="10" s="1"/>
  <c r="CP365" i="10"/>
  <c r="CP364" i="10"/>
  <c r="CY364" i="10"/>
  <c r="CP363" i="10"/>
  <c r="CY363" i="10" s="1"/>
  <c r="CP362" i="10"/>
  <c r="CY362" i="10" s="1"/>
  <c r="CP361" i="10"/>
  <c r="CY361" i="10"/>
  <c r="CP360" i="10"/>
  <c r="AV360" i="10"/>
  <c r="CP359" i="10"/>
  <c r="CY359" i="10" s="1"/>
  <c r="CP358" i="10"/>
  <c r="CP357" i="10"/>
  <c r="CY357" i="10" s="1"/>
  <c r="CP356" i="10"/>
  <c r="CY356" i="10" s="1"/>
  <c r="CP355" i="10"/>
  <c r="CP354" i="10"/>
  <c r="CP353" i="10"/>
  <c r="CY353" i="10" s="1"/>
  <c r="CP352" i="10"/>
  <c r="CP351" i="10"/>
  <c r="CY351" i="10" s="1"/>
  <c r="CP350" i="10"/>
  <c r="CY350" i="10" s="1"/>
  <c r="CP349" i="10"/>
  <c r="CP348" i="10"/>
  <c r="CP347" i="10"/>
  <c r="CY347" i="10" s="1"/>
  <c r="CP346" i="10"/>
  <c r="CP345" i="10"/>
  <c r="CY345" i="10" s="1"/>
  <c r="CP344" i="10"/>
  <c r="AV344" i="10" s="1"/>
  <c r="CP343" i="10"/>
  <c r="CP342" i="10"/>
  <c r="CY342" i="10" s="1"/>
  <c r="CP341" i="10"/>
  <c r="CY341" i="10" s="1"/>
  <c r="CP340" i="10"/>
  <c r="CY340" i="10" s="1"/>
  <c r="CP339" i="10"/>
  <c r="CY339" i="10"/>
  <c r="CP338" i="10"/>
  <c r="CP337" i="10"/>
  <c r="CP336" i="10"/>
  <c r="CY336" i="10" s="1"/>
  <c r="CP335" i="10"/>
  <c r="CY335" i="10" s="1"/>
  <c r="CP334" i="10"/>
  <c r="CY334" i="10" s="1"/>
  <c r="CP333" i="10"/>
  <c r="CY333" i="10" s="1"/>
  <c r="CP332" i="10"/>
  <c r="CP331" i="10"/>
  <c r="CP330" i="10"/>
  <c r="CP329" i="10"/>
  <c r="CY329" i="10" s="1"/>
  <c r="CP328" i="10"/>
  <c r="CP327" i="10"/>
  <c r="CY327" i="10" s="1"/>
  <c r="CP326" i="10"/>
  <c r="CP325" i="10"/>
  <c r="CP324" i="10"/>
  <c r="CP323" i="10"/>
  <c r="CY323" i="10" s="1"/>
  <c r="CP322" i="10"/>
  <c r="CY322" i="10" s="1"/>
  <c r="CP321" i="10"/>
  <c r="CY321" i="10" s="1"/>
  <c r="CP320" i="10"/>
  <c r="CP319" i="10"/>
  <c r="CP318" i="10"/>
  <c r="CY318" i="10" s="1"/>
  <c r="CP317" i="10"/>
  <c r="CY317" i="10" s="1"/>
  <c r="CP316" i="10"/>
  <c r="CY316" i="10" s="1"/>
  <c r="CP315" i="10"/>
  <c r="CY315" i="10"/>
  <c r="CP314" i="10"/>
  <c r="CP313" i="10"/>
  <c r="CP312" i="10"/>
  <c r="CY312" i="10" s="1"/>
  <c r="CP311" i="10"/>
  <c r="CY311" i="10" s="1"/>
  <c r="CP310" i="10"/>
  <c r="CY310" i="10" s="1"/>
  <c r="CP309" i="10"/>
  <c r="CY309" i="10" s="1"/>
  <c r="CP308" i="10"/>
  <c r="CP307" i="10"/>
  <c r="CP306" i="10"/>
  <c r="CP305" i="10"/>
  <c r="CY305" i="10" s="1"/>
  <c r="CP304" i="10"/>
  <c r="CP303" i="10"/>
  <c r="CY303" i="10" s="1"/>
  <c r="CP302" i="10"/>
  <c r="CP301" i="10"/>
  <c r="CP300" i="10"/>
  <c r="CP299" i="10"/>
  <c r="CY299" i="10" s="1"/>
  <c r="CP298" i="10"/>
  <c r="CY298" i="10" s="1"/>
  <c r="CP297" i="10"/>
  <c r="CY297" i="10" s="1"/>
  <c r="CP296" i="10"/>
  <c r="CP295" i="10"/>
  <c r="CP294" i="10"/>
  <c r="CY294" i="10" s="1"/>
  <c r="CP293" i="10"/>
  <c r="CY293" i="10" s="1"/>
  <c r="CP292" i="10"/>
  <c r="CY292" i="10" s="1"/>
  <c r="CP291" i="10"/>
  <c r="CY291" i="10"/>
  <c r="CP290" i="10"/>
  <c r="CP289" i="10"/>
  <c r="CP288" i="10"/>
  <c r="CY288" i="10" s="1"/>
  <c r="CP287" i="10"/>
  <c r="CP286" i="10"/>
  <c r="CY286" i="10" s="1"/>
  <c r="CP285" i="10"/>
  <c r="AV285" i="10" s="1"/>
  <c r="CP284" i="10"/>
  <c r="CP283" i="10"/>
  <c r="CY283" i="10" s="1"/>
  <c r="CP282" i="10"/>
  <c r="CP281" i="10"/>
  <c r="CY281" i="10" s="1"/>
  <c r="CP280" i="10"/>
  <c r="CP279" i="10"/>
  <c r="CP278" i="10"/>
  <c r="CP277" i="10"/>
  <c r="CY277" i="10" s="1"/>
  <c r="CP276" i="10"/>
  <c r="CP275" i="10"/>
  <c r="CY275" i="10" s="1"/>
  <c r="CP274" i="10"/>
  <c r="CP273" i="10"/>
  <c r="AV273" i="10" s="1"/>
  <c r="CP272" i="10"/>
  <c r="CY272" i="10" s="1"/>
  <c r="CP271" i="10"/>
  <c r="CP270" i="10"/>
  <c r="CY270" i="10" s="1"/>
  <c r="CP269" i="10"/>
  <c r="CP268" i="10"/>
  <c r="CP267" i="10"/>
  <c r="AV267" i="10" s="1"/>
  <c r="CP266" i="10"/>
  <c r="CP265" i="10"/>
  <c r="CY265" i="10" s="1"/>
  <c r="CP264" i="10"/>
  <c r="CP263" i="10"/>
  <c r="CP262" i="10"/>
  <c r="AV262" i="10" s="1"/>
  <c r="CP261" i="10"/>
  <c r="CY261" i="10" s="1"/>
  <c r="CP260" i="10"/>
  <c r="CP259" i="10"/>
  <c r="CP258" i="10"/>
  <c r="CY258" i="10" s="1"/>
  <c r="CP257" i="10"/>
  <c r="CP256" i="10"/>
  <c r="CY256" i="10" s="1"/>
  <c r="CP255" i="10"/>
  <c r="CP254" i="10"/>
  <c r="CY254" i="10" s="1"/>
  <c r="CP253" i="10"/>
  <c r="CP252" i="10"/>
  <c r="CY252" i="10" s="1"/>
  <c r="CP251" i="10"/>
  <c r="AV251" i="10" s="1"/>
  <c r="CP250" i="10"/>
  <c r="CY250" i="10" s="1"/>
  <c r="CP249" i="10"/>
  <c r="CP248" i="10"/>
  <c r="CY248" i="10" s="1"/>
  <c r="CP247" i="10"/>
  <c r="CY247" i="10" s="1"/>
  <c r="CP246" i="10"/>
  <c r="CP245" i="10"/>
  <c r="CY245" i="10" s="1"/>
  <c r="CP244" i="10"/>
  <c r="CY244" i="10" s="1"/>
  <c r="CP243" i="10"/>
  <c r="AV243" i="10" s="1"/>
  <c r="CP242" i="10"/>
  <c r="CP241" i="10"/>
  <c r="CP240" i="10"/>
  <c r="AV240" i="10" s="1"/>
  <c r="CP239" i="10"/>
  <c r="CP238" i="10"/>
  <c r="CP237" i="10"/>
  <c r="CP236" i="10"/>
  <c r="CP235" i="10"/>
  <c r="AV235" i="10" s="1"/>
  <c r="CP234" i="10"/>
  <c r="CP233" i="10"/>
  <c r="CY233" i="10" s="1"/>
  <c r="CP232" i="10"/>
  <c r="AV232" i="10" s="1"/>
  <c r="CP231" i="10"/>
  <c r="AV231" i="10" s="1"/>
  <c r="CP230" i="10"/>
  <c r="CY230" i="10" s="1"/>
  <c r="CP229" i="10"/>
  <c r="CY229" i="10" s="1"/>
  <c r="CP228" i="10"/>
  <c r="CY228" i="10"/>
  <c r="CP227" i="10"/>
  <c r="CP226" i="10"/>
  <c r="CP225" i="10"/>
  <c r="CY225" i="10" s="1"/>
  <c r="CP224" i="10"/>
  <c r="CY224" i="10" s="1"/>
  <c r="CP223" i="10"/>
  <c r="CY223" i="10" s="1"/>
  <c r="CP222" i="10"/>
  <c r="CP221" i="10"/>
  <c r="CP220" i="10"/>
  <c r="CP219" i="10"/>
  <c r="AV219" i="10" s="1"/>
  <c r="CP218" i="10"/>
  <c r="CY218" i="10" s="1"/>
  <c r="CP217" i="10"/>
  <c r="CP216" i="10"/>
  <c r="CP215" i="10"/>
  <c r="CP214" i="10"/>
  <c r="CY214" i="10" s="1"/>
  <c r="CP213" i="10"/>
  <c r="CP212" i="10"/>
  <c r="CY212" i="10" s="1"/>
  <c r="CP211" i="10"/>
  <c r="AV211" i="10" s="1"/>
  <c r="CP210" i="10"/>
  <c r="AV210" i="10" s="1"/>
  <c r="CP209" i="10"/>
  <c r="CY209" i="10" s="1"/>
  <c r="CP208" i="10"/>
  <c r="CY208" i="10" s="1"/>
  <c r="CP207" i="10"/>
  <c r="CP206" i="10"/>
  <c r="CP205" i="10"/>
  <c r="CP204" i="10"/>
  <c r="CY204" i="10" s="1"/>
  <c r="CP203" i="10"/>
  <c r="CY203" i="10" s="1"/>
  <c r="CP202" i="10"/>
  <c r="CY202" i="10" s="1"/>
  <c r="CP201" i="10"/>
  <c r="AV201" i="10" s="1"/>
  <c r="CP200" i="10"/>
  <c r="CP199" i="10"/>
  <c r="CY199" i="10" s="1"/>
  <c r="CP198" i="10"/>
  <c r="AV198" i="10" s="1"/>
  <c r="CP197" i="10"/>
  <c r="CP196" i="10"/>
  <c r="CP195" i="10"/>
  <c r="AV195" i="10" s="1"/>
  <c r="CP194" i="10"/>
  <c r="CY194" i="10" s="1"/>
  <c r="CP193" i="10"/>
  <c r="CY193" i="10" s="1"/>
  <c r="CP192" i="10"/>
  <c r="CP191" i="10"/>
  <c r="CP190" i="10"/>
  <c r="AV190" i="10" s="1"/>
  <c r="CP189" i="10"/>
  <c r="AV189" i="10" s="1"/>
  <c r="CP188" i="10"/>
  <c r="CY188" i="10" s="1"/>
  <c r="CP187" i="10"/>
  <c r="CP186" i="10"/>
  <c r="CP185" i="10"/>
  <c r="CP184" i="10"/>
  <c r="CY184" i="10" s="1"/>
  <c r="CP183" i="10"/>
  <c r="AV183" i="10" s="1"/>
  <c r="CP182" i="10"/>
  <c r="CY182" i="10" s="1"/>
  <c r="CP181" i="10"/>
  <c r="CP180" i="10"/>
  <c r="CP179" i="10"/>
  <c r="CP178" i="10"/>
  <c r="CY178" i="10" s="1"/>
  <c r="CP177" i="10"/>
  <c r="CP176" i="10"/>
  <c r="CY176" i="10" s="1"/>
  <c r="CP175" i="10"/>
  <c r="CP174" i="10"/>
  <c r="CP173" i="10"/>
  <c r="CP172" i="10"/>
  <c r="CY172" i="10" s="1"/>
  <c r="CP171" i="10"/>
  <c r="CP170" i="10"/>
  <c r="CY170" i="10"/>
  <c r="CP169" i="10"/>
  <c r="CP168" i="10"/>
  <c r="CP167" i="10"/>
  <c r="CP166" i="10"/>
  <c r="CY166" i="10" s="1"/>
  <c r="CP165" i="10"/>
  <c r="CY165" i="10" s="1"/>
  <c r="CP164" i="10"/>
  <c r="CY164" i="10" s="1"/>
  <c r="CP163" i="10"/>
  <c r="CP162" i="10"/>
  <c r="AV162" i="10" s="1"/>
  <c r="CP161" i="10"/>
  <c r="CY161" i="10" s="1"/>
  <c r="CP160" i="10"/>
  <c r="CY160" i="10" s="1"/>
  <c r="CP159" i="10"/>
  <c r="CP158" i="10"/>
  <c r="CY158" i="10" s="1"/>
  <c r="CP157" i="10"/>
  <c r="CP156" i="10"/>
  <c r="CP155" i="10"/>
  <c r="AV155" i="10" s="1"/>
  <c r="CP154" i="10"/>
  <c r="CY154" i="10" s="1"/>
  <c r="CP153" i="10"/>
  <c r="CY153" i="10" s="1"/>
  <c r="CP152" i="10"/>
  <c r="AV152" i="10" s="1"/>
  <c r="CP151" i="10"/>
  <c r="CY151" i="10" s="1"/>
  <c r="CP150" i="10"/>
  <c r="CP149" i="10"/>
  <c r="CY149" i="10" s="1"/>
  <c r="CP148" i="10"/>
  <c r="CY148" i="10" s="1"/>
  <c r="CP147" i="10"/>
  <c r="CY147" i="10" s="1"/>
  <c r="CP146" i="10"/>
  <c r="CP145" i="10"/>
  <c r="AV145" i="10" s="1"/>
  <c r="CP144" i="10"/>
  <c r="CP143" i="10"/>
  <c r="CY143" i="10" s="1"/>
  <c r="AV143" i="10"/>
  <c r="CP142" i="10"/>
  <c r="CP141" i="10"/>
  <c r="AV141" i="10" s="1"/>
  <c r="CP140" i="10"/>
  <c r="CY140" i="10" s="1"/>
  <c r="CP139" i="10"/>
  <c r="CY139" i="10" s="1"/>
  <c r="CP138" i="10"/>
  <c r="CY138" i="10" s="1"/>
  <c r="CP137" i="10"/>
  <c r="CP136" i="10"/>
  <c r="CP135" i="10"/>
  <c r="CY135" i="10" s="1"/>
  <c r="CP134" i="10"/>
  <c r="CY134" i="10" s="1"/>
  <c r="CP133" i="10"/>
  <c r="CY133" i="10" s="1"/>
  <c r="CP132" i="10"/>
  <c r="CP131" i="10"/>
  <c r="AV131" i="10" s="1"/>
  <c r="CP130" i="10"/>
  <c r="CY130" i="10" s="1"/>
  <c r="CP129" i="10"/>
  <c r="CP128" i="10"/>
  <c r="CP127" i="10"/>
  <c r="CP126" i="10"/>
  <c r="AV126" i="10"/>
  <c r="CP125" i="10"/>
  <c r="CY125" i="10"/>
  <c r="CP124" i="10"/>
  <c r="CY124" i="10"/>
  <c r="CP123" i="10"/>
  <c r="CP122" i="10"/>
  <c r="CP121" i="10"/>
  <c r="AV121" i="10"/>
  <c r="CP120" i="10"/>
  <c r="CP119" i="10"/>
  <c r="CY119" i="10" s="1"/>
  <c r="CP118" i="10"/>
  <c r="AV118" i="10" s="1"/>
  <c r="CP117" i="10"/>
  <c r="CP116" i="10"/>
  <c r="AV116" i="10" s="1"/>
  <c r="CP115" i="10"/>
  <c r="CY115" i="10" s="1"/>
  <c r="CP114" i="10"/>
  <c r="CY114" i="10" s="1"/>
  <c r="CP113" i="10"/>
  <c r="CP112" i="10"/>
  <c r="CP111" i="10"/>
  <c r="AV111" i="10" s="1"/>
  <c r="CP110" i="10"/>
  <c r="CY110" i="10"/>
  <c r="CP109" i="10"/>
  <c r="AV109" i="10"/>
  <c r="CP108" i="10"/>
  <c r="CP107" i="10"/>
  <c r="CP106" i="10"/>
  <c r="CY106" i="10" s="1"/>
  <c r="CP105" i="10"/>
  <c r="CP104" i="10"/>
  <c r="CP103" i="10"/>
  <c r="AV103" i="10" s="1"/>
  <c r="CP102" i="10"/>
  <c r="CP101" i="10"/>
  <c r="CY101" i="10" s="1"/>
  <c r="CP100" i="10"/>
  <c r="AV100" i="10" s="1"/>
  <c r="CP99" i="10"/>
  <c r="AV99" i="10" s="1"/>
  <c r="CP98" i="10"/>
  <c r="CY98" i="10" s="1"/>
  <c r="CP97" i="10"/>
  <c r="CY97" i="10" s="1"/>
  <c r="CP96" i="10"/>
  <c r="CP95" i="10"/>
  <c r="CP94" i="10"/>
  <c r="CP93" i="10"/>
  <c r="CY93" i="10" s="1"/>
  <c r="CP92" i="10"/>
  <c r="CP91" i="10"/>
  <c r="CY91" i="10" s="1"/>
  <c r="CP90" i="10"/>
  <c r="CP89" i="10"/>
  <c r="CP88" i="10"/>
  <c r="CP87" i="10"/>
  <c r="CP86" i="10"/>
  <c r="CY86" i="10" s="1"/>
  <c r="CP85" i="10"/>
  <c r="CY85" i="10"/>
  <c r="CP84" i="10"/>
  <c r="CP83" i="10"/>
  <c r="CP82" i="10"/>
  <c r="AV82" i="10" s="1"/>
  <c r="CP81" i="10"/>
  <c r="CP80" i="10"/>
  <c r="CY80" i="10" s="1"/>
  <c r="CP79" i="10"/>
  <c r="CY79" i="10" s="1"/>
  <c r="CP78" i="10"/>
  <c r="CP77" i="10"/>
  <c r="CP76" i="10"/>
  <c r="AV76" i="10" s="1"/>
  <c r="CP75" i="10"/>
  <c r="CY75" i="10" s="1"/>
  <c r="CP74" i="10"/>
  <c r="CY74" i="10"/>
  <c r="CP73" i="10"/>
  <c r="CP72" i="10"/>
  <c r="CP71" i="10"/>
  <c r="CP70" i="10"/>
  <c r="CP69" i="10"/>
  <c r="CP68" i="10"/>
  <c r="CY68" i="10" s="1"/>
  <c r="CP67" i="10"/>
  <c r="CP66" i="10"/>
  <c r="CP65" i="10"/>
  <c r="AV65" i="10"/>
  <c r="CP64" i="10"/>
  <c r="CY64" i="10" s="1"/>
  <c r="CP63" i="10"/>
  <c r="CY63" i="10" s="1"/>
  <c r="CP62" i="10"/>
  <c r="CP61" i="10"/>
  <c r="CP60" i="10"/>
  <c r="AV60" i="10"/>
  <c r="CP59" i="10"/>
  <c r="CY59" i="10" s="1"/>
  <c r="CP58" i="10"/>
  <c r="CY58" i="10" s="1"/>
  <c r="CP57" i="10"/>
  <c r="CY57" i="10" s="1"/>
  <c r="CP56" i="10"/>
  <c r="CP55" i="10"/>
  <c r="CP54" i="10"/>
  <c r="CP53" i="10"/>
  <c r="AV53" i="10" s="1"/>
  <c r="CP52" i="10"/>
  <c r="CY52" i="10" s="1"/>
  <c r="CP51" i="10"/>
  <c r="CY51" i="10" s="1"/>
  <c r="CP50" i="10"/>
  <c r="CY50" i="10" s="1"/>
  <c r="CP49" i="10"/>
  <c r="AV49" i="10" s="1"/>
  <c r="CP48" i="10"/>
  <c r="CY48" i="10" s="1"/>
  <c r="CP47" i="10"/>
  <c r="CP46" i="10"/>
  <c r="CY46" i="10" s="1"/>
  <c r="CP45" i="10"/>
  <c r="CY45" i="10" s="1"/>
  <c r="CP44" i="10"/>
  <c r="CP43" i="10"/>
  <c r="CY43" i="10" s="1"/>
  <c r="CP42" i="10"/>
  <c r="CP41" i="10"/>
  <c r="CP40" i="10"/>
  <c r="CY40" i="10" s="1"/>
  <c r="CP39" i="10"/>
  <c r="CP38" i="10"/>
  <c r="CP37" i="10"/>
  <c r="CY37" i="10" s="1"/>
  <c r="CP36" i="10"/>
  <c r="CY36" i="10" s="1"/>
  <c r="CP35" i="10"/>
  <c r="CY35" i="10" s="1"/>
  <c r="CP34" i="10"/>
  <c r="CY34" i="10" s="1"/>
  <c r="CP33" i="10"/>
  <c r="CP32" i="10"/>
  <c r="AV32" i="10" s="1"/>
  <c r="CP31" i="10"/>
  <c r="AV31" i="10" s="1"/>
  <c r="CP30" i="10"/>
  <c r="CP29" i="10"/>
  <c r="CP28" i="10"/>
  <c r="CP27" i="10"/>
  <c r="CP26" i="10"/>
  <c r="CY26" i="10"/>
  <c r="CP25" i="10"/>
  <c r="CY25" i="10" s="1"/>
  <c r="CP24" i="10"/>
  <c r="CP23" i="10"/>
  <c r="AV23" i="10"/>
  <c r="CP22" i="10"/>
  <c r="CY22" i="10" s="1"/>
  <c r="CP21" i="10"/>
  <c r="CP19" i="10"/>
  <c r="CY19" i="10"/>
  <c r="CP18" i="10"/>
  <c r="AV18" i="10"/>
  <c r="CP17" i="10"/>
  <c r="CP15" i="10"/>
  <c r="AV15" i="10" s="1"/>
  <c r="CP14" i="10"/>
  <c r="CY14" i="10" s="1"/>
  <c r="CP13" i="10"/>
  <c r="CY13" i="10" s="1"/>
  <c r="CP12" i="10"/>
  <c r="CY12" i="10" s="1"/>
  <c r="CP11" i="10"/>
  <c r="CP10" i="10"/>
  <c r="CP16" i="10"/>
  <c r="CY16" i="10" s="1"/>
  <c r="CZ508" i="10"/>
  <c r="CZ507" i="10"/>
  <c r="CZ506" i="10"/>
  <c r="CZ505" i="10"/>
  <c r="CZ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Z491" i="10"/>
  <c r="CZ490" i="10"/>
  <c r="CZ489" i="10"/>
  <c r="CZ488" i="10"/>
  <c r="CZ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Z479" i="10"/>
  <c r="CZ478" i="10"/>
  <c r="CZ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Y459" i="10"/>
  <c r="CZ458" i="10"/>
  <c r="CZ457" i="10"/>
  <c r="CY457" i="10"/>
  <c r="CZ456" i="10"/>
  <c r="CY456" i="10"/>
  <c r="CZ455" i="10"/>
  <c r="CZ454" i="10"/>
  <c r="CZ453" i="10"/>
  <c r="CZ452" i="10"/>
  <c r="CY452" i="10"/>
  <c r="CZ451" i="10"/>
  <c r="CZ450" i="10"/>
  <c r="CZ449" i="10"/>
  <c r="CY449" i="10"/>
  <c r="CZ448" i="10"/>
  <c r="CZ447" i="10"/>
  <c r="CY447" i="10"/>
  <c r="CZ446" i="10"/>
  <c r="CY446" i="10"/>
  <c r="CZ445" i="10"/>
  <c r="CZ444" i="10"/>
  <c r="CZ443" i="10"/>
  <c r="CZ442" i="10"/>
  <c r="CZ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Z421" i="10"/>
  <c r="CZ420" i="10"/>
  <c r="CY420" i="10"/>
  <c r="CZ419" i="10"/>
  <c r="CZ418" i="10"/>
  <c r="CZ417" i="10"/>
  <c r="CZ416" i="10"/>
  <c r="CY416" i="10"/>
  <c r="CZ415" i="10"/>
  <c r="CZ414" i="10"/>
  <c r="CY414" i="10"/>
  <c r="CZ413" i="10"/>
  <c r="CZ412" i="10"/>
  <c r="CZ411" i="10"/>
  <c r="CZ410" i="10"/>
  <c r="CY410" i="10"/>
  <c r="CZ409" i="10"/>
  <c r="CZ408" i="10"/>
  <c r="CZ407" i="10"/>
  <c r="CY407" i="10"/>
  <c r="CZ406" i="10"/>
  <c r="CZ405" i="10"/>
  <c r="CY405" i="10"/>
  <c r="CZ404" i="10"/>
  <c r="CZ403" i="10"/>
  <c r="CZ402" i="10"/>
  <c r="CZ401" i="10"/>
  <c r="CZ400" i="10"/>
  <c r="CZ399" i="10"/>
  <c r="CY399" i="10"/>
  <c r="CZ398" i="10"/>
  <c r="CY398" i="10"/>
  <c r="CZ397" i="10"/>
  <c r="CZ396" i="10"/>
  <c r="CY396" i="10"/>
  <c r="CZ395" i="10"/>
  <c r="CZ394" i="10"/>
  <c r="CZ393" i="10"/>
  <c r="CY393" i="10"/>
  <c r="CZ392" i="10"/>
  <c r="CY392" i="10"/>
  <c r="CZ391" i="10"/>
  <c r="CZ390" i="10"/>
  <c r="CZ389" i="10"/>
  <c r="CZ388" i="10"/>
  <c r="CZ387" i="10"/>
  <c r="CY387" i="10"/>
  <c r="CZ386" i="10"/>
  <c r="CY386" i="10"/>
  <c r="CZ385" i="10"/>
  <c r="CZ384" i="10"/>
  <c r="CZ383" i="10"/>
  <c r="CZ382" i="10"/>
  <c r="CZ381" i="10"/>
  <c r="CZ380" i="10"/>
  <c r="CZ379" i="10"/>
  <c r="CZ378" i="10"/>
  <c r="CZ377" i="10"/>
  <c r="CZ376" i="10"/>
  <c r="CZ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Z366" i="10"/>
  <c r="CY366" i="10"/>
  <c r="CZ365" i="10"/>
  <c r="CY365" i="10"/>
  <c r="CZ364" i="10"/>
  <c r="CZ363" i="10"/>
  <c r="CZ362" i="10"/>
  <c r="CZ361" i="10"/>
  <c r="CZ360" i="10"/>
  <c r="CY360" i="10"/>
  <c r="CZ359" i="10"/>
  <c r="CZ358" i="10"/>
  <c r="CZ357" i="10"/>
  <c r="CZ356" i="10"/>
  <c r="CZ355" i="10"/>
  <c r="CY355" i="10"/>
  <c r="CZ354" i="10"/>
  <c r="CY354" i="10"/>
  <c r="CZ353" i="10"/>
  <c r="CZ352" i="10"/>
  <c r="CY352" i="10"/>
  <c r="CZ351" i="10"/>
  <c r="CZ350" i="10"/>
  <c r="CZ349" i="10"/>
  <c r="CY349" i="10"/>
  <c r="CZ348" i="10"/>
  <c r="CY348" i="10"/>
  <c r="CZ347" i="10"/>
  <c r="CZ346" i="10"/>
  <c r="CY346" i="10"/>
  <c r="CZ345" i="10"/>
  <c r="CZ344" i="10"/>
  <c r="CY344" i="10"/>
  <c r="CZ343" i="10"/>
  <c r="CY343" i="10"/>
  <c r="CZ342" i="10"/>
  <c r="CZ341" i="10"/>
  <c r="CZ340" i="10"/>
  <c r="CZ339" i="10"/>
  <c r="CZ338" i="10"/>
  <c r="CY338" i="10"/>
  <c r="CZ337" i="10"/>
  <c r="CY337" i="10"/>
  <c r="CZ336" i="10"/>
  <c r="CZ335" i="10"/>
  <c r="CZ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Z321" i="10"/>
  <c r="CZ320" i="10"/>
  <c r="CY320" i="10"/>
  <c r="CZ319" i="10"/>
  <c r="CY319" i="10"/>
  <c r="CZ318" i="10"/>
  <c r="CZ317" i="10"/>
  <c r="CZ316" i="10"/>
  <c r="CZ315" i="10"/>
  <c r="CZ314" i="10"/>
  <c r="CY314" i="10"/>
  <c r="CZ313" i="10"/>
  <c r="CY313" i="10"/>
  <c r="CZ312" i="10"/>
  <c r="CZ311" i="10"/>
  <c r="CZ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Z297" i="10"/>
  <c r="CZ296" i="10"/>
  <c r="CY296" i="10"/>
  <c r="CZ295" i="10"/>
  <c r="CY295" i="10"/>
  <c r="CZ294" i="10"/>
  <c r="CZ293" i="10"/>
  <c r="CZ292" i="10"/>
  <c r="CZ291" i="10"/>
  <c r="CZ290" i="10"/>
  <c r="CY290" i="10"/>
  <c r="CZ289" i="10"/>
  <c r="CY289" i="10"/>
  <c r="CZ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Z257" i="10"/>
  <c r="CY257" i="10"/>
  <c r="CZ256" i="10"/>
  <c r="CZ255" i="10"/>
  <c r="CY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Z246" i="10"/>
  <c r="CY246" i="10"/>
  <c r="CZ245" i="10"/>
  <c r="CZ244" i="10"/>
  <c r="CZ243" i="10"/>
  <c r="CY243" i="10"/>
  <c r="CZ242" i="10"/>
  <c r="CY242" i="10"/>
  <c r="CZ241" i="10"/>
  <c r="CY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Y226" i="10"/>
  <c r="CZ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Z164" i="10"/>
  <c r="CZ163" i="10"/>
  <c r="CY163" i="10"/>
  <c r="CZ162" i="10"/>
  <c r="CY162" i="10"/>
  <c r="CZ161" i="10"/>
  <c r="CZ160" i="10"/>
  <c r="CZ159" i="10"/>
  <c r="CY159" i="10"/>
  <c r="CZ158" i="10"/>
  <c r="CZ157" i="10"/>
  <c r="CY157" i="10"/>
  <c r="CZ156" i="10"/>
  <c r="CY156" i="10"/>
  <c r="CZ155" i="10"/>
  <c r="CZ154" i="10"/>
  <c r="CZ153" i="10"/>
  <c r="CZ152" i="10"/>
  <c r="CY152" i="10"/>
  <c r="CZ151" i="10"/>
  <c r="CZ150" i="10"/>
  <c r="CY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Y142" i="10"/>
  <c r="CZ141" i="10"/>
  <c r="CZ140" i="10"/>
  <c r="CZ139" i="10"/>
  <c r="CZ138" i="10"/>
  <c r="CZ137" i="10"/>
  <c r="CY137" i="10"/>
  <c r="CZ136" i="10"/>
  <c r="CY136" i="10"/>
  <c r="CZ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Z113" i="10"/>
  <c r="CY113" i="10"/>
  <c r="CZ112" i="10"/>
  <c r="CY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Y100" i="10"/>
  <c r="CZ99" i="10"/>
  <c r="CZ98" i="10"/>
  <c r="CZ97" i="10"/>
  <c r="CZ96" i="10"/>
  <c r="CY96" i="10"/>
  <c r="CZ95" i="10"/>
  <c r="CY95" i="10"/>
  <c r="CZ94" i="10"/>
  <c r="CY94" i="10"/>
  <c r="CZ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Y65" i="10"/>
  <c r="CZ64" i="10"/>
  <c r="CZ63" i="10"/>
  <c r="CZ62" i="10"/>
  <c r="CY62" i="10"/>
  <c r="CZ61" i="10"/>
  <c r="CY61" i="10"/>
  <c r="CZ60" i="10"/>
  <c r="CY60" i="10"/>
  <c r="CZ59" i="10"/>
  <c r="CZ58" i="10"/>
  <c r="CZ57" i="10"/>
  <c r="CZ56" i="10"/>
  <c r="CY56" i="10"/>
  <c r="CZ55" i="10"/>
  <c r="CY55" i="10"/>
  <c r="CZ54" i="10"/>
  <c r="CY54" i="10"/>
  <c r="CZ53" i="10"/>
  <c r="CY53" i="10"/>
  <c r="CZ52" i="10"/>
  <c r="CZ51" i="10"/>
  <c r="CZ50" i="10"/>
  <c r="CZ49" i="10"/>
  <c r="CY49" i="10"/>
  <c r="CZ48" i="10"/>
  <c r="CZ47" i="10"/>
  <c r="CY47" i="10"/>
  <c r="CZ46" i="10"/>
  <c r="CZ45" i="10"/>
  <c r="CZ44" i="10"/>
  <c r="CY44" i="10"/>
  <c r="CZ43" i="10"/>
  <c r="CZ42" i="10"/>
  <c r="CY42" i="10"/>
  <c r="CZ41" i="10"/>
  <c r="CY41" i="10"/>
  <c r="CZ40" i="10"/>
  <c r="CZ39" i="10"/>
  <c r="CY39" i="10"/>
  <c r="CZ38" i="10"/>
  <c r="CY38" i="10"/>
  <c r="CZ37" i="10"/>
  <c r="CZ36" i="10"/>
  <c r="CZ35" i="10"/>
  <c r="CZ34" i="10"/>
  <c r="CZ33" i="10"/>
  <c r="CY33" i="10"/>
  <c r="CZ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Z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A491" i="16" s="1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A480" i="16" s="1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A449" i="16" s="1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A418" i="16" s="1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A406" i="16" s="1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A379" i="16" s="1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A239" i="16" s="1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A173" i="16" s="1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A97" i="16" s="1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A71" i="16" s="1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A64" i="16" s="1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A57" i="16" s="1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A12" i="16" s="1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 s="1"/>
  <c r="U54" i="20" s="1"/>
  <c r="L53" i="20"/>
  <c r="O53" i="20" s="1"/>
  <c r="L52" i="20"/>
  <c r="R52" i="20" s="1"/>
  <c r="U52" i="20" s="1"/>
  <c r="L7" i="20"/>
  <c r="R7" i="20" s="1"/>
  <c r="L8" i="20"/>
  <c r="O8" i="20" s="1"/>
  <c r="L9" i="20"/>
  <c r="R9" i="20" s="1"/>
  <c r="L10" i="20"/>
  <c r="R10" i="20"/>
  <c r="L11" i="20"/>
  <c r="O11" i="20" s="1"/>
  <c r="L12" i="20"/>
  <c r="R12" i="20" s="1"/>
  <c r="U12" i="20" s="1"/>
  <c r="L13" i="20"/>
  <c r="R13" i="20" s="1"/>
  <c r="L14" i="20"/>
  <c r="O14" i="20" s="1"/>
  <c r="L15" i="20"/>
  <c r="R15" i="20" s="1"/>
  <c r="L16" i="20"/>
  <c r="R16" i="20" s="1"/>
  <c r="U16" i="20" s="1"/>
  <c r="L17" i="20"/>
  <c r="O17" i="20" s="1"/>
  <c r="L18" i="20"/>
  <c r="R18" i="20" s="1"/>
  <c r="O18" i="20"/>
  <c r="L19" i="20"/>
  <c r="O19" i="20"/>
  <c r="R19" i="20"/>
  <c r="L20" i="20"/>
  <c r="O20" i="20" s="1"/>
  <c r="L21" i="20"/>
  <c r="R21" i="20"/>
  <c r="L22" i="20"/>
  <c r="R22" i="20"/>
  <c r="O22" i="20"/>
  <c r="L23" i="20"/>
  <c r="O23" i="20" s="1"/>
  <c r="L24" i="20"/>
  <c r="O24" i="20"/>
  <c r="L25" i="20"/>
  <c r="O25" i="20" s="1"/>
  <c r="L26" i="20"/>
  <c r="O26" i="20" s="1"/>
  <c r="L27" i="20"/>
  <c r="L28" i="20"/>
  <c r="R28" i="20" s="1"/>
  <c r="U28" i="20" s="1"/>
  <c r="L29" i="20"/>
  <c r="O29" i="20" s="1"/>
  <c r="L30" i="20"/>
  <c r="R30" i="20" s="1"/>
  <c r="L31" i="20"/>
  <c r="R31" i="20" s="1"/>
  <c r="U31" i="20" s="1"/>
  <c r="L32" i="20"/>
  <c r="O32" i="20" s="1"/>
  <c r="L33" i="20"/>
  <c r="O33" i="20" s="1"/>
  <c r="L34" i="20"/>
  <c r="L35" i="20"/>
  <c r="O35" i="20" s="1"/>
  <c r="L36" i="20"/>
  <c r="R36" i="20" s="1"/>
  <c r="U36" i="20" s="1"/>
  <c r="L37" i="20"/>
  <c r="R37" i="20" s="1"/>
  <c r="U37" i="20" s="1"/>
  <c r="L38" i="20"/>
  <c r="O38" i="20" s="1"/>
  <c r="L39" i="20"/>
  <c r="R39" i="20"/>
  <c r="U39" i="20" s="1"/>
  <c r="L40" i="20"/>
  <c r="R40" i="20"/>
  <c r="U40" i="20" s="1"/>
  <c r="L41" i="20"/>
  <c r="O41" i="20"/>
  <c r="L42" i="20"/>
  <c r="O42" i="20" s="1"/>
  <c r="L43" i="20"/>
  <c r="O43" i="20" s="1"/>
  <c r="L44" i="20"/>
  <c r="R44" i="20" s="1"/>
  <c r="U44" i="20" s="1"/>
  <c r="O44" i="20"/>
  <c r="L45" i="20"/>
  <c r="L46" i="20"/>
  <c r="O46" i="20" s="1"/>
  <c r="L47" i="20"/>
  <c r="O47" i="20" s="1"/>
  <c r="L48" i="20"/>
  <c r="R48" i="20" s="1"/>
  <c r="L49" i="20"/>
  <c r="R49" i="20"/>
  <c r="U49" i="20" s="1"/>
  <c r="L50" i="20"/>
  <c r="O50" i="20" s="1"/>
  <c r="L51" i="20"/>
  <c r="O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B490" i="16"/>
  <c r="B489" i="16"/>
  <c r="B488" i="16"/>
  <c r="B487" i="16"/>
  <c r="B486" i="16"/>
  <c r="B485" i="16"/>
  <c r="B484" i="16"/>
  <c r="B483" i="16"/>
  <c r="B482" i="16"/>
  <c r="B481" i="16"/>
  <c r="B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198" i="16"/>
  <c r="A292" i="16"/>
  <c r="A26" i="16"/>
  <c r="A46" i="16"/>
  <c r="A232" i="16"/>
  <c r="A21" i="16"/>
  <c r="AR91" i="16"/>
  <c r="AR119" i="16"/>
  <c r="A167" i="16"/>
  <c r="AR187" i="16"/>
  <c r="A187" i="16"/>
  <c r="A201" i="16"/>
  <c r="A225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CW1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V51" i="10"/>
  <c r="CU94" i="10"/>
  <c r="CW94" i="10"/>
  <c r="CV94" i="10"/>
  <c r="CW98" i="10"/>
  <c r="AW106" i="10"/>
  <c r="AU106" i="10"/>
  <c r="CV112" i="10"/>
  <c r="AU21" i="10"/>
  <c r="CW21" i="10"/>
  <c r="CV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W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408" i="16"/>
  <c r="A429" i="16"/>
  <c r="A118" i="16"/>
  <c r="A176" i="16"/>
  <c r="A400" i="16"/>
  <c r="A472" i="16"/>
  <c r="A298" i="16"/>
  <c r="A84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W22" i="10"/>
  <c r="CV25" i="10"/>
  <c r="CW25" i="10"/>
  <c r="CX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32" i="16"/>
  <c r="AR427" i="16"/>
  <c r="A427" i="16"/>
  <c r="A436" i="16"/>
  <c r="AV33" i="10"/>
  <c r="AU33" i="10"/>
  <c r="AW33" i="10"/>
  <c r="AU36" i="10"/>
  <c r="CV36" i="10"/>
  <c r="AU39" i="10"/>
  <c r="AV39" i="10"/>
  <c r="AW39" i="10"/>
  <c r="AU45" i="10"/>
  <c r="AW45" i="10"/>
  <c r="AV45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V13" i="10"/>
  <c r="CV30" i="10"/>
  <c r="CU30" i="10"/>
  <c r="CW30" i="10"/>
  <c r="CX36" i="10"/>
  <c r="CU36" i="10"/>
  <c r="AR32" i="16" s="1"/>
  <c r="CV39" i="10"/>
  <c r="CW39" i="10"/>
  <c r="CX39" i="10"/>
  <c r="CU39" i="10"/>
  <c r="CX42" i="10"/>
  <c r="CU42" i="10"/>
  <c r="CV45" i="10"/>
  <c r="CX45" i="10"/>
  <c r="CW45" i="10"/>
  <c r="CW54" i="10"/>
  <c r="CU54" i="10"/>
  <c r="AR50" i="16" s="1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12" i="10" s="1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W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 s="1"/>
  <c r="BO510" i="10"/>
  <c r="BO267" i="10" s="1"/>
  <c r="BF510" i="10"/>
  <c r="BJ510" i="10"/>
  <c r="BG510" i="10"/>
  <c r="CF510" i="10"/>
  <c r="CF179" i="10" s="1"/>
  <c r="BB510" i="10"/>
  <c r="BV510" i="10"/>
  <c r="BV67" i="10" s="1"/>
  <c r="BM510" i="10"/>
  <c r="CO510" i="10"/>
  <c r="CO447" i="10" s="1"/>
  <c r="F11" i="13"/>
  <c r="BP510" i="10"/>
  <c r="BP101" i="10" s="1"/>
  <c r="CL510" i="10"/>
  <c r="CL309" i="10" s="1"/>
  <c r="CD510" i="10"/>
  <c r="CD175" i="10" s="1"/>
  <c r="CD415" i="10"/>
  <c r="CB510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AV12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227" i="10"/>
  <c r="CU107" i="10"/>
  <c r="CU19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17" i="10"/>
  <c r="BV292" i="10"/>
  <c r="BV164" i="10"/>
  <c r="BV162" i="10"/>
  <c r="BV126" i="10"/>
  <c r="BV35" i="10"/>
  <c r="CB387" i="10"/>
  <c r="CB303" i="10"/>
  <c r="CB393" i="10"/>
  <c r="CB399" i="10"/>
  <c r="CB177" i="10"/>
  <c r="CB421" i="10"/>
  <c r="CB335" i="10"/>
  <c r="CB429" i="10"/>
  <c r="CD487" i="10"/>
  <c r="CB343" i="10"/>
  <c r="CA389" i="10"/>
  <c r="CX33" i="10"/>
  <c r="CH379" i="10"/>
  <c r="CD331" i="10"/>
  <c r="CD337" i="10"/>
  <c r="CF177" i="10"/>
  <c r="CO85" i="10"/>
  <c r="CH495" i="10"/>
  <c r="CH441" i="10"/>
  <c r="CD188" i="10"/>
  <c r="CO393" i="10"/>
  <c r="CO471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311" i="10"/>
  <c r="CO309" i="10"/>
  <c r="CF295" i="10"/>
  <c r="CF365" i="10"/>
  <c r="CH393" i="10"/>
  <c r="CH373" i="10"/>
  <c r="CH341" i="10"/>
  <c r="CH461" i="10"/>
  <c r="CA242" i="10"/>
  <c r="CA419" i="10"/>
  <c r="CD425" i="10"/>
  <c r="CF499" i="10"/>
  <c r="CF220" i="10"/>
  <c r="BO272" i="10"/>
  <c r="CD419" i="10"/>
  <c r="CO325" i="10"/>
  <c r="CH309" i="10"/>
  <c r="CH367" i="10"/>
  <c r="CH317" i="10"/>
  <c r="CH471" i="10"/>
  <c r="CA416" i="10"/>
  <c r="CA467" i="10"/>
  <c r="CH431" i="10"/>
  <c r="CF327" i="10"/>
  <c r="BO390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5" i="10"/>
  <c r="BA340" i="10"/>
  <c r="BA305" i="10"/>
  <c r="BA481" i="10"/>
  <c r="BA219" i="10"/>
  <c r="BA440" i="10"/>
  <c r="BA202" i="10"/>
  <c r="BA205" i="10"/>
  <c r="BA301" i="10"/>
  <c r="BA367" i="10"/>
  <c r="BA442" i="10"/>
  <c r="BA334" i="10"/>
  <c r="BA215" i="10"/>
  <c r="BA332" i="10"/>
  <c r="BA157" i="10"/>
  <c r="BA113" i="10"/>
  <c r="BA430" i="10"/>
  <c r="BA359" i="10"/>
  <c r="BA434" i="10"/>
  <c r="BA357" i="10"/>
  <c r="BA119" i="10"/>
  <c r="BA473" i="10"/>
  <c r="BA26" i="10"/>
  <c r="BA53" i="10"/>
  <c r="BA51" i="10"/>
  <c r="BA130" i="10"/>
  <c r="BA38" i="10"/>
  <c r="BA78" i="10"/>
  <c r="BA218" i="10"/>
  <c r="BA314" i="10"/>
  <c r="BA19" i="10"/>
  <c r="BA98" i="10"/>
  <c r="BA209" i="10"/>
  <c r="BA12" i="10"/>
  <c r="BA146" i="10"/>
  <c r="BA250" i="10"/>
  <c r="BA76" i="10"/>
  <c r="BA25" i="10"/>
  <c r="BA60" i="10"/>
  <c r="BA212" i="10"/>
  <c r="BA308" i="10"/>
  <c r="BA23" i="10"/>
  <c r="BA254" i="10"/>
  <c r="BA354" i="10"/>
  <c r="BA232" i="10"/>
  <c r="BA352" i="10"/>
  <c r="BA29" i="10"/>
  <c r="BA170" i="10"/>
  <c r="BA374" i="10"/>
  <c r="BA140" i="10"/>
  <c r="BA336" i="10"/>
  <c r="BA326" i="10"/>
  <c r="BA360" i="10"/>
  <c r="BA451" i="10"/>
  <c r="BA79" i="10"/>
  <c r="BA199" i="10"/>
  <c r="BA81" i="10"/>
  <c r="BA201" i="10"/>
  <c r="BA329" i="10"/>
  <c r="BA424" i="10"/>
  <c r="BA410" i="10"/>
  <c r="BA396" i="10"/>
  <c r="BA48" i="10"/>
  <c r="BA171" i="10"/>
  <c r="BA291" i="10"/>
  <c r="BA415" i="10"/>
  <c r="BA313" i="10"/>
  <c r="BA109" i="10"/>
  <c r="BA230" i="10"/>
  <c r="BA320" i="10"/>
  <c r="BA443" i="10"/>
  <c r="BA441" i="10"/>
  <c r="BA191" i="10"/>
  <c r="BA339" i="10"/>
  <c r="BA245" i="10"/>
  <c r="BA353" i="10"/>
  <c r="BA456" i="10"/>
  <c r="BA378" i="10"/>
  <c r="BA197" i="10"/>
  <c r="BA72" i="10"/>
  <c r="BA281" i="10"/>
  <c r="BA372" i="10"/>
  <c r="BA381" i="10"/>
  <c r="BA181" i="10"/>
  <c r="BA31" i="10"/>
  <c r="BA110" i="10"/>
  <c r="BA62" i="10"/>
  <c r="BA148" i="10"/>
  <c r="BA244" i="10"/>
  <c r="BA348" i="10"/>
  <c r="BA186" i="10"/>
  <c r="BA386" i="10"/>
  <c r="BA264" i="10"/>
  <c r="BA30" i="10"/>
  <c r="BA70" i="10"/>
  <c r="BA210" i="10"/>
  <c r="BA406" i="10"/>
  <c r="BA172" i="10"/>
  <c r="BA88" i="10"/>
  <c r="BA392" i="10"/>
  <c r="BA491" i="10"/>
  <c r="BA489" i="10"/>
  <c r="BA379" i="10"/>
  <c r="BA129" i="10"/>
  <c r="BA365" i="10"/>
  <c r="BA142" i="10"/>
  <c r="BA47" i="10"/>
  <c r="BA437" i="10"/>
  <c r="BA203" i="10"/>
  <c r="BA335" i="10"/>
  <c r="BA241" i="10"/>
  <c r="BA349" i="10"/>
  <c r="BA452" i="10"/>
  <c r="BA15" i="10"/>
  <c r="BA384" i="10"/>
  <c r="BA483" i="10"/>
  <c r="BA103" i="10"/>
  <c r="BA263" i="10"/>
  <c r="BA387" i="10"/>
  <c r="BA137" i="10"/>
  <c r="BA426" i="10"/>
  <c r="BA404" i="10"/>
  <c r="BA341" i="10"/>
  <c r="BA39" i="10"/>
  <c r="BA267" i="10"/>
  <c r="BA420" i="10"/>
  <c r="BA77" i="10"/>
  <c r="BA111" i="10"/>
  <c r="BA75" i="10"/>
  <c r="BA447" i="10"/>
  <c r="BA114" i="10"/>
  <c r="BA162" i="10"/>
  <c r="BA164" i="10"/>
  <c r="BA260" i="10"/>
  <c r="BA35" i="10"/>
  <c r="BA206" i="10"/>
  <c r="BA302" i="10"/>
  <c r="BA10" i="10"/>
  <c r="BA280" i="10"/>
  <c r="BA46" i="10"/>
  <c r="BA226" i="10"/>
  <c r="BA52" i="10"/>
  <c r="BA188" i="10"/>
  <c r="BA284" i="10"/>
  <c r="BA160" i="10"/>
  <c r="BA408" i="10"/>
  <c r="BA505" i="10"/>
  <c r="BA143" i="10"/>
  <c r="BA271" i="10"/>
  <c r="BA395" i="10"/>
  <c r="BA269" i="10"/>
  <c r="BA385" i="10"/>
  <c r="BA214" i="10"/>
  <c r="BA439" i="10"/>
  <c r="BA469" i="10"/>
  <c r="BA99" i="10"/>
  <c r="BA101" i="10"/>
  <c r="BA257" i="10"/>
  <c r="BA468" i="10"/>
  <c r="BA20" i="10"/>
  <c r="BA56" i="10"/>
  <c r="BA400" i="10"/>
  <c r="BA497" i="10"/>
  <c r="BA135" i="10"/>
  <c r="BA403" i="10"/>
  <c r="BA153" i="10"/>
  <c r="BA293" i="10"/>
  <c r="BA409" i="10"/>
  <c r="BA463" i="10"/>
  <c r="BA327" i="10"/>
  <c r="BA487" i="10"/>
  <c r="BA343" i="10"/>
  <c r="BA34" i="10"/>
  <c r="BA165" i="10"/>
  <c r="BA485" i="10"/>
  <c r="BA391" i="10"/>
  <c r="BA120" i="10"/>
  <c r="BA178" i="10"/>
  <c r="BA382" i="10"/>
  <c r="BA180" i="10"/>
  <c r="BA21" i="10"/>
  <c r="BA66" i="10"/>
  <c r="BA318" i="10"/>
  <c r="BA64" i="10"/>
  <c r="BA200" i="10"/>
  <c r="BA312" i="10"/>
  <c r="BA138" i="10"/>
  <c r="BA242" i="10"/>
  <c r="BA68" i="10"/>
  <c r="BA204" i="10"/>
  <c r="BA300" i="10"/>
  <c r="BA194" i="10"/>
  <c r="BA43" i="10"/>
  <c r="BA49" i="10"/>
  <c r="BA163" i="10"/>
  <c r="BA287" i="10"/>
  <c r="BA411" i="10"/>
  <c r="BA169" i="10"/>
  <c r="BA401" i="10"/>
  <c r="BA446" i="10"/>
  <c r="BA364" i="10"/>
  <c r="BA479" i="10"/>
  <c r="BA493" i="10"/>
  <c r="BA131" i="10"/>
  <c r="BA383" i="10"/>
  <c r="BA133" i="10"/>
  <c r="BA389" i="10"/>
  <c r="BA422" i="10"/>
  <c r="BA90" i="10"/>
  <c r="BA192" i="10"/>
  <c r="BA41" i="10"/>
  <c r="BA36" i="10"/>
  <c r="BA295" i="10"/>
  <c r="BA57" i="10"/>
  <c r="BA177" i="10"/>
  <c r="BA321" i="10"/>
  <c r="BA429" i="10"/>
  <c r="BA407" i="10"/>
  <c r="BA445" i="10"/>
  <c r="BA61" i="10"/>
  <c r="BA246" i="10"/>
  <c r="BA59" i="10"/>
  <c r="BA45" i="10"/>
  <c r="BA303" i="10"/>
  <c r="BA282" i="10"/>
  <c r="BA324" i="10"/>
  <c r="BA270" i="10"/>
  <c r="BA248" i="10"/>
  <c r="BA156" i="10"/>
  <c r="BA394" i="10"/>
  <c r="BA347" i="10"/>
  <c r="BA345" i="10"/>
  <c r="BA176" i="10"/>
  <c r="BA67" i="10"/>
  <c r="BA428" i="10"/>
  <c r="BA368" i="10"/>
  <c r="BA105" i="10"/>
  <c r="BA472" i="10"/>
  <c r="BA361" i="10"/>
  <c r="BA444" i="10"/>
  <c r="BA217" i="10"/>
  <c r="BA398" i="10"/>
  <c r="BA338" i="10"/>
  <c r="BA328" i="10"/>
  <c r="BA258" i="10"/>
  <c r="BA220" i="10"/>
  <c r="BA63" i="10"/>
  <c r="BA65" i="10"/>
  <c r="BA380" i="10"/>
  <c r="BA147" i="10"/>
  <c r="BA149" i="10"/>
  <c r="BA450" i="10"/>
  <c r="BA175" i="10"/>
  <c r="BA193" i="10"/>
  <c r="BA174" i="10"/>
  <c r="BA144" i="10"/>
  <c r="BA235" i="10"/>
  <c r="BA122" i="10"/>
  <c r="BA14" i="10"/>
  <c r="BA370" i="10"/>
  <c r="BA290" i="10"/>
  <c r="BA252" i="10"/>
  <c r="BA376" i="10"/>
  <c r="BA95" i="10"/>
  <c r="BA448" i="10"/>
  <c r="BA412" i="10"/>
  <c r="BA189" i="10"/>
  <c r="BA482" i="10"/>
  <c r="BA459" i="10"/>
  <c r="BA247" i="10"/>
  <c r="BA272" i="10"/>
  <c r="BA344" i="10"/>
  <c r="BA460" i="10"/>
  <c r="BA17" i="10"/>
  <c r="BA196" i="10"/>
  <c r="BA82" i="10"/>
  <c r="BA18" i="10"/>
  <c r="BA358" i="10"/>
  <c r="BA183" i="10"/>
  <c r="BA185" i="10"/>
  <c r="BA462" i="10"/>
  <c r="BA495" i="10"/>
  <c r="BA158" i="10"/>
  <c r="BA425" i="10"/>
  <c r="BA337" i="10"/>
  <c r="BA501" i="10"/>
  <c r="BA40" i="10"/>
  <c r="BA139" i="10"/>
  <c r="BA33" i="10"/>
  <c r="BA166" i="10"/>
  <c r="BA54" i="10"/>
  <c r="BA390" i="10"/>
  <c r="BA356" i="10"/>
  <c r="BA239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71" i="10"/>
  <c r="CD225" i="10"/>
  <c r="CD189" i="10"/>
  <c r="CD123" i="10"/>
  <c r="CD370" i="10"/>
  <c r="CD112" i="10"/>
  <c r="CD91" i="10"/>
  <c r="CD390" i="10"/>
  <c r="CD142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22" i="10"/>
  <c r="CO464" i="10"/>
  <c r="CO286" i="10"/>
  <c r="CO161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338" i="10"/>
  <c r="CO203" i="10"/>
  <c r="CO92" i="10"/>
  <c r="CO456" i="10"/>
  <c r="CO278" i="10"/>
  <c r="CO157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170" i="10"/>
  <c r="CF245" i="10"/>
  <c r="CF59" i="10"/>
  <c r="CF358" i="10"/>
  <c r="CF284" i="10"/>
  <c r="CF240" i="10"/>
  <c r="CF76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29" i="10"/>
  <c r="CF115" i="10"/>
  <c r="CF144" i="10"/>
  <c r="CF82" i="10"/>
  <c r="CF282" i="10"/>
  <c r="CF12" i="10"/>
  <c r="CF203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109" i="10"/>
  <c r="BY159" i="10"/>
  <c r="BY254" i="10"/>
  <c r="BY319" i="10"/>
  <c r="BY498" i="10"/>
  <c r="BY465" i="10"/>
  <c r="BY392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209" i="10"/>
  <c r="BI111" i="10"/>
  <c r="BI37" i="10"/>
  <c r="BI421" i="10"/>
  <c r="BI126" i="10"/>
  <c r="BI241" i="10"/>
  <c r="BI509" i="10"/>
  <c r="BI135" i="10"/>
  <c r="BI31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24" i="10"/>
  <c r="CN116" i="10"/>
  <c r="CN191" i="10"/>
  <c r="CN163" i="10"/>
  <c r="CN57" i="10"/>
  <c r="CN53" i="10"/>
  <c r="CN386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260" i="10"/>
  <c r="CE44" i="10"/>
  <c r="CE54" i="10"/>
  <c r="CE116" i="10"/>
  <c r="CE174" i="10"/>
  <c r="CE170" i="10"/>
  <c r="CE404" i="10"/>
  <c r="CE103" i="10"/>
  <c r="CE145" i="10"/>
  <c r="CE23" i="10"/>
  <c r="CE12" i="10"/>
  <c r="CE378" i="10"/>
  <c r="CE153" i="10"/>
  <c r="CE204" i="10"/>
  <c r="CE71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472" i="10"/>
  <c r="CK300" i="10"/>
  <c r="CK206" i="10"/>
  <c r="CK100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470" i="10"/>
  <c r="CK46" i="10"/>
  <c r="CK310" i="10"/>
  <c r="CK221" i="10"/>
  <c r="CK113" i="10"/>
  <c r="CK26" i="10"/>
  <c r="CK267" i="10"/>
  <c r="CK488" i="10"/>
  <c r="CK275" i="10"/>
  <c r="CK1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25" i="10"/>
  <c r="CB223" i="10"/>
  <c r="CB111" i="10"/>
  <c r="CB198" i="10"/>
  <c r="CB251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101" i="10"/>
  <c r="BB251" i="10"/>
  <c r="BB79" i="10"/>
  <c r="BB149" i="10"/>
  <c r="BB230" i="10"/>
  <c r="BB374" i="10"/>
  <c r="BB370" i="10"/>
  <c r="BB384" i="10"/>
  <c r="BB41" i="10"/>
  <c r="BB386" i="10"/>
  <c r="BB331" i="10"/>
  <c r="BB388" i="10"/>
  <c r="BB343" i="10"/>
  <c r="BB375" i="10"/>
  <c r="BB208" i="10"/>
  <c r="BB420" i="10"/>
  <c r="BB93" i="10"/>
  <c r="BB294" i="10"/>
  <c r="BB253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54" i="10"/>
  <c r="BU262" i="10"/>
  <c r="BU374" i="10"/>
  <c r="BU463" i="10"/>
  <c r="BU393" i="10"/>
  <c r="BU43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485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CV56" i="10"/>
  <c r="CU56" i="10"/>
  <c r="AR52" i="16" s="1"/>
  <c r="AW59" i="10"/>
  <c r="CV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R13" i="16" s="1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CV49" i="10"/>
  <c r="AU49" i="10"/>
  <c r="CU49" i="10"/>
  <c r="AR45" i="16" s="1"/>
  <c r="AW52" i="10"/>
  <c r="AV52" i="10"/>
  <c r="CU52" i="10"/>
  <c r="AR48" i="16" s="1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U459" i="10"/>
  <c r="AV459" i="10"/>
  <c r="AW45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/>
  <c r="BZ510" i="10"/>
  <c r="CJ510" i="10"/>
  <c r="BC510" i="10"/>
  <c r="BC500" i="10" s="1"/>
  <c r="BR510" i="10"/>
  <c r="CI510" i="10"/>
  <c r="CI468" i="10" s="1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AW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W16" i="10"/>
  <c r="CX22" i="10"/>
  <c r="AU25" i="10"/>
  <c r="CU25" i="10"/>
  <c r="AV25" i="10"/>
  <c r="CX25" i="10"/>
  <c r="AW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402" i="10"/>
  <c r="BV151" i="10"/>
  <c r="BV92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R49" i="16" s="1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AR46" i="16" s="1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467" i="10"/>
  <c r="BR172" i="10"/>
  <c r="BR249" i="10"/>
  <c r="BR47" i="10"/>
  <c r="BR412" i="10"/>
  <c r="BR445" i="10"/>
  <c r="BR63" i="10"/>
  <c r="BR157" i="10"/>
  <c r="BR272" i="10"/>
  <c r="BR456" i="10"/>
  <c r="BR343" i="10"/>
  <c r="BR32" i="10"/>
  <c r="BR431" i="10"/>
  <c r="BR30" i="10"/>
  <c r="BR251" i="10"/>
  <c r="BR426" i="10"/>
  <c r="BR507" i="10"/>
  <c r="BJ235" i="10"/>
  <c r="BJ166" i="10"/>
  <c r="BJ259" i="10"/>
  <c r="BJ199" i="10"/>
  <c r="BJ417" i="10"/>
  <c r="BJ434" i="10"/>
  <c r="BJ488" i="10"/>
  <c r="CG476" i="10"/>
  <c r="CG473" i="10"/>
  <c r="CI509" i="10"/>
  <c r="CI507" i="10"/>
  <c r="CI474" i="10"/>
  <c r="CI163" i="10"/>
  <c r="CI131" i="10"/>
  <c r="CI249" i="10"/>
  <c r="CI94" i="10"/>
  <c r="CI256" i="10"/>
  <c r="CI502" i="10"/>
  <c r="CI232" i="10"/>
  <c r="CI151" i="10"/>
  <c r="CI72" i="10"/>
  <c r="CI66" i="10"/>
  <c r="CI296" i="10"/>
  <c r="CI213" i="10"/>
  <c r="CI11" i="10"/>
  <c r="CI313" i="10"/>
  <c r="CI31" i="10"/>
  <c r="CI186" i="10"/>
  <c r="CI350" i="10"/>
  <c r="CI289" i="10"/>
  <c r="CI390" i="10"/>
  <c r="CI235" i="10"/>
  <c r="CI164" i="10"/>
  <c r="CI57" i="10"/>
  <c r="CI104" i="10"/>
  <c r="CI129" i="10"/>
  <c r="CI245" i="10"/>
  <c r="CI345" i="10"/>
  <c r="CI311" i="10"/>
  <c r="CI353" i="10"/>
  <c r="CI371" i="10"/>
  <c r="CI436" i="10"/>
  <c r="CI306" i="10"/>
  <c r="CI438" i="10"/>
  <c r="CI500" i="10"/>
  <c r="CI473" i="10"/>
  <c r="CI486" i="10"/>
  <c r="CI292" i="10"/>
  <c r="CI276" i="10"/>
  <c r="CI238" i="10"/>
  <c r="CI291" i="10"/>
  <c r="CI222" i="10"/>
  <c r="CI133" i="10"/>
  <c r="CI48" i="10"/>
  <c r="CI178" i="10"/>
  <c r="CI191" i="10"/>
  <c r="CI338" i="10"/>
  <c r="CI113" i="10"/>
  <c r="CI378" i="10"/>
  <c r="CI144" i="10"/>
  <c r="CI152" i="10"/>
  <c r="CI161" i="10"/>
  <c r="CI217" i="10"/>
  <c r="CI140" i="10"/>
  <c r="CI55" i="10"/>
  <c r="CI69" i="10"/>
  <c r="CI250" i="10"/>
  <c r="CI288" i="10"/>
  <c r="CI352" i="10"/>
  <c r="CI91" i="10"/>
  <c r="CI370" i="10"/>
  <c r="CI203" i="10"/>
  <c r="CI148" i="10"/>
  <c r="CI321" i="10"/>
  <c r="CI487" i="10"/>
  <c r="CI449" i="10"/>
  <c r="CI351" i="10"/>
  <c r="CI440" i="10"/>
  <c r="CI450" i="10"/>
  <c r="CI316" i="10"/>
  <c r="CI171" i="10"/>
  <c r="CI107" i="10"/>
  <c r="CI417" i="10"/>
  <c r="CI470" i="10"/>
  <c r="CI174" i="10"/>
  <c r="CI142" i="10"/>
  <c r="CI103" i="10"/>
  <c r="CI126" i="10"/>
  <c r="CI498" i="10"/>
  <c r="CI27" i="10"/>
  <c r="CI214" i="10"/>
  <c r="CI275" i="10"/>
  <c r="CI409" i="10"/>
  <c r="CI382" i="10"/>
  <c r="CI227" i="10"/>
  <c r="CI452" i="10"/>
  <c r="CI39" i="10"/>
  <c r="CI200" i="10"/>
  <c r="CI221" i="10"/>
  <c r="CI128" i="10"/>
  <c r="CI109" i="10"/>
  <c r="CI150" i="10"/>
  <c r="CI159" i="10"/>
  <c r="CI223" i="10"/>
  <c r="CI130" i="10"/>
  <c r="CI170" i="10"/>
  <c r="CI99" i="10"/>
  <c r="CI456" i="10"/>
  <c r="CI38" i="10"/>
  <c r="CI65" i="10"/>
  <c r="CI34" i="10"/>
  <c r="CI169" i="10"/>
  <c r="CI98" i="10"/>
  <c r="CI30" i="10"/>
  <c r="CI393" i="10"/>
  <c r="CI397" i="10"/>
  <c r="CI471" i="10"/>
  <c r="CI375" i="10"/>
  <c r="CI251" i="10"/>
  <c r="CI434" i="10"/>
  <c r="CI322" i="10"/>
  <c r="CI372" i="10"/>
  <c r="CI469" i="10"/>
  <c r="CI399" i="10"/>
  <c r="CI490" i="10"/>
  <c r="CI395" i="10"/>
  <c r="CI29" i="10"/>
  <c r="CI62" i="10"/>
  <c r="CI21" i="10"/>
  <c r="CI286" i="10"/>
  <c r="CI270" i="10"/>
  <c r="CI211" i="10"/>
  <c r="CI209" i="10"/>
  <c r="CI184" i="10"/>
  <c r="CI237" i="10"/>
  <c r="CI49" i="10"/>
  <c r="CI110" i="10"/>
  <c r="CI122" i="10"/>
  <c r="CI135" i="10"/>
  <c r="CI406" i="10"/>
  <c r="CI114" i="10"/>
  <c r="CI252" i="10"/>
  <c r="CI75" i="10"/>
  <c r="CI396" i="10"/>
  <c r="CI100" i="10"/>
  <c r="CI314" i="10"/>
  <c r="CI136" i="10"/>
  <c r="CI257" i="10"/>
  <c r="CI54" i="10"/>
  <c r="CI25" i="10"/>
  <c r="CI364" i="10"/>
  <c r="CI43" i="10"/>
  <c r="CI246" i="10"/>
  <c r="CI112" i="10"/>
  <c r="CI202" i="10"/>
  <c r="CI414" i="10"/>
  <c r="CI67" i="10"/>
  <c r="CI264" i="10"/>
  <c r="CI386" i="10"/>
  <c r="CI333" i="10"/>
  <c r="CI325" i="10"/>
  <c r="CI439" i="10"/>
  <c r="CI381" i="10"/>
  <c r="CI422" i="10"/>
  <c r="CI448" i="10"/>
  <c r="CI253" i="10"/>
  <c r="CI85" i="10"/>
  <c r="CI485" i="10"/>
  <c r="CI503" i="10"/>
  <c r="CI480" i="10"/>
  <c r="CI401" i="10"/>
  <c r="CI208" i="10"/>
  <c r="CI53" i="10"/>
  <c r="CI192" i="10"/>
  <c r="CI172" i="10"/>
  <c r="CI496" i="10"/>
  <c r="CI392" i="10"/>
  <c r="CI36" i="10"/>
  <c r="CI484" i="10"/>
  <c r="CI265" i="10"/>
  <c r="CI280" i="10"/>
  <c r="CI254" i="10"/>
  <c r="CI45" i="10"/>
  <c r="CI282" i="10"/>
  <c r="CI182" i="10"/>
  <c r="CI346" i="10"/>
  <c r="CI218" i="10"/>
  <c r="CI10" i="10"/>
  <c r="CI195" i="10"/>
  <c r="CI277" i="10"/>
  <c r="CI308" i="10"/>
  <c r="CI279" i="10"/>
  <c r="CI201" i="10"/>
  <c r="CI141" i="10"/>
  <c r="CI394" i="10"/>
  <c r="CI224" i="10"/>
  <c r="CI197" i="10"/>
  <c r="CI134" i="10"/>
  <c r="CI71" i="10"/>
  <c r="CI35" i="10"/>
  <c r="CI230" i="10"/>
  <c r="CI464" i="10"/>
  <c r="CI137" i="10"/>
  <c r="CI363" i="10"/>
  <c r="CI293" i="10"/>
  <c r="CI307" i="10"/>
  <c r="CI305" i="10"/>
  <c r="CI424" i="10"/>
  <c r="CI255" i="10"/>
  <c r="CI334" i="10"/>
  <c r="CI340" i="10"/>
  <c r="CI87" i="10"/>
  <c r="CI443" i="10"/>
  <c r="CI384" i="10"/>
  <c r="CI463" i="10"/>
  <c r="CI458" i="10"/>
  <c r="CI108" i="10"/>
  <c r="CI92" i="10"/>
  <c r="CI360" i="10"/>
  <c r="CI60" i="10"/>
  <c r="CI328" i="10"/>
  <c r="CI198" i="10"/>
  <c r="CI354" i="10"/>
  <c r="CI132" i="10"/>
  <c r="CI177" i="10"/>
  <c r="CI488" i="10"/>
  <c r="CI212" i="10"/>
  <c r="CI168" i="10"/>
  <c r="CI41" i="10"/>
  <c r="CI125" i="10"/>
  <c r="CI229" i="10"/>
  <c r="CI244" i="10"/>
  <c r="CI95" i="10"/>
  <c r="CI258" i="10"/>
  <c r="CI15" i="10"/>
  <c r="CI445" i="10"/>
  <c r="CI248" i="10"/>
  <c r="CI368" i="10"/>
  <c r="CI242" i="10"/>
  <c r="CI263" i="10"/>
  <c r="CI233" i="10"/>
  <c r="CI120" i="10"/>
  <c r="CI278" i="10"/>
  <c r="CI476" i="10"/>
  <c r="CI273" i="10"/>
  <c r="CI204" i="10"/>
  <c r="CI117" i="10"/>
  <c r="CI79" i="10"/>
  <c r="CI451" i="10"/>
  <c r="CI359" i="10"/>
  <c r="CI389" i="10"/>
  <c r="CI299" i="10"/>
  <c r="CI391" i="10"/>
  <c r="CI336" i="10"/>
  <c r="CI430" i="10"/>
  <c r="CI442" i="10"/>
  <c r="CI418" i="10"/>
  <c r="CI349" i="10"/>
  <c r="CI481" i="10"/>
  <c r="CI319" i="10"/>
  <c r="CI324" i="10"/>
  <c r="CI343" i="10"/>
  <c r="CI441" i="10"/>
  <c r="CI433" i="10"/>
  <c r="CI505" i="10"/>
  <c r="CI501" i="10"/>
  <c r="CI216" i="10"/>
  <c r="CI323" i="10"/>
  <c r="CI190" i="10"/>
  <c r="CI317" i="10"/>
  <c r="CI341" i="10"/>
  <c r="CI461" i="10"/>
  <c r="CI493" i="10"/>
  <c r="CI315" i="10"/>
  <c r="CI167" i="10"/>
  <c r="CI497" i="10"/>
  <c r="CI373" i="10"/>
  <c r="CI188" i="10"/>
  <c r="CI410" i="10"/>
  <c r="CI194" i="10"/>
  <c r="CI347" i="10"/>
  <c r="CI423" i="10"/>
  <c r="CI385" i="10"/>
  <c r="CI403" i="10"/>
  <c r="CI506" i="10"/>
  <c r="CI297" i="10"/>
  <c r="CI357" i="10"/>
  <c r="CI425" i="10"/>
  <c r="CI309" i="10"/>
  <c r="CI483" i="10"/>
  <c r="CI377" i="10"/>
  <c r="CI400" i="10"/>
  <c r="CI337" i="10"/>
  <c r="BS57" i="10"/>
  <c r="BS185" i="10"/>
  <c r="BS355" i="10"/>
  <c r="BS423" i="10"/>
  <c r="BS101" i="10"/>
  <c r="CG503" i="10"/>
  <c r="CG494" i="10"/>
  <c r="CG491" i="10"/>
  <c r="CG485" i="10"/>
  <c r="CG479" i="10"/>
  <c r="BR378" i="10"/>
  <c r="BR428" i="10"/>
  <c r="BR33" i="10"/>
  <c r="BR183" i="10"/>
  <c r="BR379" i="10"/>
  <c r="BR350" i="10"/>
  <c r="BR152" i="10"/>
  <c r="BR505" i="10"/>
  <c r="BR266" i="10"/>
  <c r="BR268" i="10"/>
  <c r="BR368" i="10"/>
  <c r="BR198" i="10"/>
  <c r="BR72" i="10"/>
  <c r="BR501" i="10"/>
  <c r="BR314" i="10"/>
  <c r="BR322" i="10"/>
  <c r="BR341" i="10"/>
  <c r="BR28" i="10"/>
  <c r="BR122" i="10"/>
  <c r="BR453" i="10"/>
  <c r="BR360" i="10"/>
  <c r="BR345" i="10"/>
  <c r="BR39" i="10"/>
  <c r="BR315" i="10"/>
  <c r="BR171" i="10"/>
  <c r="BR67" i="10"/>
  <c r="BR447" i="10"/>
  <c r="BR263" i="10"/>
  <c r="BR264" i="10"/>
  <c r="BR461" i="10"/>
  <c r="BR265" i="10"/>
  <c r="BR202" i="10"/>
  <c r="BR96" i="10"/>
  <c r="BR242" i="10"/>
  <c r="BR342" i="10"/>
  <c r="BR76" i="10"/>
  <c r="BR373" i="10"/>
  <c r="BR455" i="10"/>
  <c r="BR165" i="10"/>
  <c r="BR396" i="10"/>
  <c r="BR452" i="10"/>
  <c r="BR446" i="10"/>
  <c r="BR140" i="10"/>
  <c r="BR485" i="10"/>
  <c r="BR184" i="10"/>
  <c r="BR465" i="10"/>
  <c r="BR119" i="10"/>
  <c r="BR409" i="10"/>
  <c r="BR474" i="10"/>
  <c r="BR437" i="10"/>
  <c r="BR502" i="10"/>
  <c r="BR330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6" i="10"/>
  <c r="BW152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C1" i="16"/>
  <c r="R38" i="20"/>
  <c r="R26" i="20"/>
  <c r="R14" i="20"/>
  <c r="R8" i="20"/>
  <c r="U8" i="20" s="1"/>
  <c r="R24" i="20"/>
  <c r="U24" i="20" s="1"/>
  <c r="R35" i="20"/>
  <c r="R29" i="20"/>
  <c r="R17" i="20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AU100" i="10"/>
  <c r="AW100" i="10"/>
  <c r="CY235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506" i="10"/>
  <c r="BB47" i="10"/>
  <c r="BB175" i="10"/>
  <c r="BB396" i="10"/>
  <c r="BB337" i="10"/>
  <c r="BB180" i="10"/>
  <c r="BB182" i="10"/>
  <c r="BB96" i="10"/>
  <c r="BB344" i="10"/>
  <c r="BB418" i="10"/>
  <c r="BB235" i="10"/>
  <c r="BB210" i="10"/>
  <c r="BB19" i="10"/>
  <c r="BB143" i="10"/>
  <c r="BB243" i="10"/>
  <c r="BB35" i="10"/>
  <c r="BB193" i="10"/>
  <c r="BB500" i="10"/>
  <c r="BB199" i="10"/>
  <c r="BB487" i="10"/>
  <c r="BB323" i="10"/>
  <c r="BB48" i="10"/>
  <c r="BB356" i="10"/>
  <c r="BB117" i="10"/>
  <c r="BB134" i="10"/>
  <c r="BB358" i="10"/>
  <c r="BB163" i="10"/>
  <c r="BB135" i="10"/>
  <c r="BB63" i="10"/>
  <c r="BB355" i="10"/>
  <c r="BB424" i="10"/>
  <c r="BB198" i="10"/>
  <c r="BB509" i="10"/>
  <c r="BB46" i="10"/>
  <c r="BB106" i="10"/>
  <c r="BB248" i="10"/>
  <c r="BB136" i="10"/>
  <c r="BB499" i="10"/>
  <c r="BB437" i="10"/>
  <c r="BB492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377" i="10"/>
  <c r="BG107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482" i="10"/>
  <c r="BD386" i="10"/>
  <c r="BD15" i="10"/>
  <c r="BD363" i="10"/>
  <c r="BD185" i="10"/>
  <c r="BD220" i="10"/>
  <c r="BD317" i="10"/>
  <c r="BD299" i="10"/>
  <c r="BD122" i="10"/>
  <c r="BD93" i="10"/>
  <c r="BD210" i="10"/>
  <c r="BD318" i="10"/>
  <c r="BD294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509" i="10"/>
  <c r="BK32" i="10"/>
  <c r="BK34" i="10"/>
  <c r="BK52" i="10"/>
  <c r="BK50" i="10"/>
  <c r="BK68" i="10"/>
  <c r="BK401" i="10"/>
  <c r="BK475" i="10"/>
  <c r="BK364" i="10"/>
  <c r="BK174" i="10"/>
  <c r="BK89" i="10"/>
  <c r="BK83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R20" i="20"/>
  <c r="U20" i="20" s="1"/>
  <c r="R43" i="20"/>
  <c r="U43" i="20"/>
  <c r="R11" i="20"/>
  <c r="R53" i="20"/>
  <c r="R42" i="20"/>
  <c r="O28" i="20"/>
  <c r="O21" i="20"/>
  <c r="O13" i="20"/>
  <c r="R23" i="20"/>
  <c r="U23" i="20" s="1"/>
  <c r="O52" i="20"/>
  <c r="O36" i="20"/>
  <c r="U7" i="20"/>
  <c r="U21" i="20"/>
  <c r="R33" i="20"/>
  <c r="O9" i="20"/>
  <c r="O54" i="20"/>
  <c r="U48" i="20"/>
  <c r="O37" i="20"/>
  <c r="O31" i="20"/>
  <c r="R25" i="20"/>
  <c r="U30" i="20"/>
  <c r="R32" i="20"/>
  <c r="U32" i="20" s="1"/>
  <c r="O49" i="20"/>
  <c r="O40" i="20"/>
  <c r="O10" i="20"/>
  <c r="R41" i="20"/>
  <c r="O12" i="20"/>
  <c r="R50" i="20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330" i="10"/>
  <c r="BF462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V6" i="20" s="1"/>
  <c r="R5" i="20"/>
  <c r="A28" i="16"/>
  <c r="AR394" i="16"/>
  <c r="AR302" i="16"/>
  <c r="AR361" i="16"/>
  <c r="AR324" i="16"/>
  <c r="AR150" i="16"/>
  <c r="AR419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AZ134" i="10" s="1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AZ163" i="10" s="1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AZ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Z135" i="10"/>
  <c r="AZ386" i="10"/>
  <c r="AZ198" i="10" l="1"/>
  <c r="BR305" i="10"/>
  <c r="BR153" i="10"/>
  <c r="BR21" i="10"/>
  <c r="BR116" i="10"/>
  <c r="BR458" i="10"/>
  <c r="BR124" i="10"/>
  <c r="BR53" i="10"/>
  <c r="BR223" i="10"/>
  <c r="BR64" i="10"/>
  <c r="BR88" i="10"/>
  <c r="BR113" i="10"/>
  <c r="BR193" i="10"/>
  <c r="BR83" i="10"/>
  <c r="BR43" i="10"/>
  <c r="BR129" i="10"/>
  <c r="BR353" i="10"/>
  <c r="BR370" i="10"/>
  <c r="AZ370" i="10" s="1"/>
  <c r="BR191" i="10"/>
  <c r="BR10" i="10"/>
  <c r="BR164" i="10"/>
  <c r="BR402" i="10"/>
  <c r="BR430" i="10"/>
  <c r="AZ430" i="10" s="1"/>
  <c r="BR417" i="10"/>
  <c r="BR276" i="10"/>
  <c r="BR352" i="10"/>
  <c r="BR181" i="10"/>
  <c r="BR270" i="10"/>
  <c r="BR92" i="10"/>
  <c r="BR31" i="10"/>
  <c r="BR192" i="10"/>
  <c r="BR62" i="10"/>
  <c r="BR434" i="10"/>
  <c r="BR320" i="10"/>
  <c r="BR126" i="10"/>
  <c r="BR217" i="10"/>
  <c r="BR283" i="10"/>
  <c r="BR468" i="10"/>
  <c r="BR229" i="10"/>
  <c r="BR413" i="10"/>
  <c r="BR108" i="10"/>
  <c r="BR141" i="10"/>
  <c r="BR237" i="10"/>
  <c r="BR460" i="10"/>
  <c r="CJ479" i="10"/>
  <c r="CJ473" i="10"/>
  <c r="CJ503" i="10"/>
  <c r="BS83" i="10"/>
  <c r="BS312" i="10"/>
  <c r="BS111" i="10"/>
  <c r="BS436" i="10"/>
  <c r="BS39" i="10"/>
  <c r="BS143" i="10"/>
  <c r="BS73" i="10"/>
  <c r="BS481" i="10"/>
  <c r="BS31" i="10"/>
  <c r="BS299" i="10"/>
  <c r="BR27" i="10"/>
  <c r="BR462" i="10"/>
  <c r="BR470" i="10"/>
  <c r="BR150" i="10"/>
  <c r="BR127" i="10"/>
  <c r="BR106" i="10"/>
  <c r="BR121" i="10"/>
  <c r="BR406" i="10"/>
  <c r="BR11" i="10"/>
  <c r="BR490" i="10"/>
  <c r="BR114" i="10"/>
  <c r="BR411" i="10"/>
  <c r="BR186" i="10"/>
  <c r="BR14" i="10"/>
  <c r="BR390" i="10"/>
  <c r="BR327" i="10"/>
  <c r="BR376" i="10"/>
  <c r="BR128" i="10"/>
  <c r="BR306" i="10"/>
  <c r="BR389" i="10"/>
  <c r="BR405" i="10"/>
  <c r="BR90" i="10"/>
  <c r="BR435" i="10"/>
  <c r="BR168" i="10"/>
  <c r="BR348" i="10"/>
  <c r="BR392" i="10"/>
  <c r="BR123" i="10"/>
  <c r="BR75" i="10"/>
  <c r="BR180" i="10"/>
  <c r="BR285" i="10"/>
  <c r="BR464" i="10"/>
  <c r="BR261" i="10"/>
  <c r="BR23" i="10"/>
  <c r="BR243" i="10"/>
  <c r="BR351" i="10"/>
  <c r="BR86" i="10"/>
  <c r="BR427" i="10"/>
  <c r="BR145" i="10"/>
  <c r="BR174" i="10"/>
  <c r="BR258" i="10"/>
  <c r="BR399" i="10"/>
  <c r="BR302" i="10"/>
  <c r="BR148" i="10"/>
  <c r="BR369" i="10"/>
  <c r="BR358" i="10"/>
  <c r="BR278" i="10"/>
  <c r="BR65" i="10"/>
  <c r="BR509" i="10"/>
  <c r="BR279" i="10"/>
  <c r="BR443" i="10"/>
  <c r="BR329" i="10"/>
  <c r="BR149" i="10"/>
  <c r="BS270" i="10"/>
  <c r="BS90" i="10"/>
  <c r="BS403" i="10"/>
  <c r="BS234" i="10"/>
  <c r="BS15" i="10"/>
  <c r="BR46" i="10"/>
  <c r="BR380" i="10"/>
  <c r="BR161" i="10"/>
  <c r="BR407" i="10"/>
  <c r="BR480" i="10"/>
  <c r="BR60" i="10"/>
  <c r="BR175" i="10"/>
  <c r="BR346" i="10"/>
  <c r="BR477" i="10"/>
  <c r="BR254" i="10"/>
  <c r="BR324" i="10"/>
  <c r="BR331" i="10"/>
  <c r="BR99" i="10"/>
  <c r="BR372" i="10"/>
  <c r="BR61" i="10"/>
  <c r="BR177" i="10"/>
  <c r="BR420" i="10"/>
  <c r="BR176" i="10"/>
  <c r="R51" i="20"/>
  <c r="U51" i="20" s="1"/>
  <c r="AR34" i="16"/>
  <c r="AR343" i="16"/>
  <c r="AR344" i="16"/>
  <c r="AR345" i="16"/>
  <c r="AR353" i="16"/>
  <c r="AR354" i="16"/>
  <c r="AR356" i="16"/>
  <c r="AR358" i="16"/>
  <c r="AR362" i="16"/>
  <c r="AR376" i="16"/>
  <c r="AR377" i="16"/>
  <c r="AR381" i="16"/>
  <c r="AR382" i="16"/>
  <c r="AR385" i="16"/>
  <c r="AR390" i="16"/>
  <c r="AR396" i="16"/>
  <c r="AR400" i="16"/>
  <c r="AR404" i="16"/>
  <c r="AR408" i="16"/>
  <c r="AR409" i="16"/>
  <c r="AR436" i="16"/>
  <c r="AR438" i="16"/>
  <c r="AR442" i="16"/>
  <c r="AR443" i="16"/>
  <c r="AR446" i="16"/>
  <c r="AR448" i="16"/>
  <c r="AR450" i="16"/>
  <c r="AR453" i="16"/>
  <c r="AR459" i="16"/>
  <c r="AR486" i="16"/>
  <c r="AR498" i="16"/>
  <c r="AR499" i="16"/>
  <c r="CF56" i="10"/>
  <c r="CF58" i="10"/>
  <c r="BN59" i="10"/>
  <c r="CV160" i="10"/>
  <c r="CU163" i="10"/>
  <c r="CX329" i="10"/>
  <c r="CW351" i="10"/>
  <c r="CU368" i="10"/>
  <c r="CV425" i="10"/>
  <c r="CU458" i="10"/>
  <c r="AR9" i="16"/>
  <c r="CU21" i="10"/>
  <c r="AR17" i="16" s="1"/>
  <c r="CX46" i="10"/>
  <c r="CD49" i="10"/>
  <c r="CU51" i="10"/>
  <c r="AR47" i="16" s="1"/>
  <c r="CV91" i="10"/>
  <c r="CV113" i="10"/>
  <c r="CV121" i="10"/>
  <c r="CX59" i="10"/>
  <c r="CA59" i="10"/>
  <c r="CK59" i="10"/>
  <c r="CE59" i="10"/>
  <c r="CO59" i="10"/>
  <c r="AR55" i="16"/>
  <c r="BS36" i="10"/>
  <c r="BD36" i="10"/>
  <c r="BL36" i="10"/>
  <c r="BI36" i="10"/>
  <c r="BG36" i="10"/>
  <c r="BM36" i="10"/>
  <c r="BZ36" i="10"/>
  <c r="CK36" i="10"/>
  <c r="BY36" i="10"/>
  <c r="CW36" i="10"/>
  <c r="AV36" i="10"/>
  <c r="BO36" i="10"/>
  <c r="BF36" i="10"/>
  <c r="BK36" i="10"/>
  <c r="BP36" i="10"/>
  <c r="BT36" i="10"/>
  <c r="BW36" i="10"/>
  <c r="BX36" i="10"/>
  <c r="CM36" i="10"/>
  <c r="BV36" i="10"/>
  <c r="CA36" i="10"/>
  <c r="CL36" i="10"/>
  <c r="CB36" i="10"/>
  <c r="CN36" i="10"/>
  <c r="BE58" i="10"/>
  <c r="BH58" i="10"/>
  <c r="BD58" i="10"/>
  <c r="BW58" i="10"/>
  <c r="CA58" i="10"/>
  <c r="BV58" i="10"/>
  <c r="AV58" i="10"/>
  <c r="BN58" i="10"/>
  <c r="CN58" i="10"/>
  <c r="CO58" i="10"/>
  <c r="CH58" i="10"/>
  <c r="CU58" i="10"/>
  <c r="AR54" i="16" s="1"/>
  <c r="BF58" i="10"/>
  <c r="BK58" i="10"/>
  <c r="BL58" i="10"/>
  <c r="BP58" i="10"/>
  <c r="BJ58" i="10"/>
  <c r="CC58" i="10"/>
  <c r="AU58" i="10"/>
  <c r="CV58" i="10"/>
  <c r="CB58" i="10"/>
  <c r="CK58" i="10"/>
  <c r="BY58" i="10"/>
  <c r="CD58" i="10"/>
  <c r="BO58" i="10"/>
  <c r="BQ58" i="10"/>
  <c r="CI58" i="10"/>
  <c r="BS58" i="10"/>
  <c r="BT58" i="10"/>
  <c r="BR58" i="10"/>
  <c r="CW58" i="10"/>
  <c r="BU58" i="10"/>
  <c r="BI58" i="10"/>
  <c r="BK56" i="10"/>
  <c r="BC56" i="10"/>
  <c r="BG56" i="10"/>
  <c r="BT56" i="10"/>
  <c r="BZ56" i="10"/>
  <c r="CG56" i="10"/>
  <c r="BX56" i="10"/>
  <c r="CM56" i="10"/>
  <c r="BV56" i="10"/>
  <c r="AU56" i="10"/>
  <c r="CK56" i="10"/>
  <c r="CE56" i="10"/>
  <c r="CN56" i="10"/>
  <c r="BI56" i="10"/>
  <c r="CO56" i="10"/>
  <c r="AV56" i="10"/>
  <c r="BO56" i="10"/>
  <c r="BS56" i="10"/>
  <c r="BQ56" i="10"/>
  <c r="BR56" i="10"/>
  <c r="BP56" i="10"/>
  <c r="BJ56" i="10"/>
  <c r="CX56" i="10"/>
  <c r="CW56" i="10"/>
  <c r="CB56" i="10"/>
  <c r="BY56" i="10"/>
  <c r="AR31" i="16"/>
  <c r="AR53" i="16"/>
  <c r="AV37" i="10"/>
  <c r="AR33" i="16"/>
  <c r="BM51" i="10"/>
  <c r="BZ51" i="10"/>
  <c r="CG51" i="10"/>
  <c r="BX51" i="10"/>
  <c r="CJ51" i="10"/>
  <c r="CC51" i="10"/>
  <c r="CI51" i="10"/>
  <c r="CB51" i="10"/>
  <c r="CK51" i="10"/>
  <c r="CE51" i="10"/>
  <c r="BV51" i="10"/>
  <c r="BY51" i="10"/>
  <c r="CF51" i="10"/>
  <c r="CD51" i="10"/>
  <c r="AU51" i="10"/>
  <c r="CW51" i="10"/>
  <c r="CY32" i="10"/>
  <c r="BS49" i="10"/>
  <c r="BH49" i="10"/>
  <c r="BF49" i="10"/>
  <c r="BN49" i="10"/>
  <c r="BI49" i="10"/>
  <c r="BG49" i="10"/>
  <c r="BQ49" i="10"/>
  <c r="CJ49" i="10"/>
  <c r="CM49" i="10"/>
  <c r="CC49" i="10"/>
  <c r="CX49" i="10"/>
  <c r="AW49" i="10"/>
  <c r="BE49" i="10"/>
  <c r="CA49" i="10"/>
  <c r="CB49" i="10"/>
  <c r="CN49" i="10"/>
  <c r="BY49" i="10"/>
  <c r="Q7" i="10"/>
  <c r="M7" i="10"/>
  <c r="AR18" i="16"/>
  <c r="BK22" i="10"/>
  <c r="BG22" i="10"/>
  <c r="AV22" i="10"/>
  <c r="CG22" i="10"/>
  <c r="CJ22" i="10"/>
  <c r="BC22" i="10"/>
  <c r="CI22" i="10"/>
  <c r="BV22" i="10"/>
  <c r="CV22" i="10"/>
  <c r="CW22" i="10"/>
  <c r="CL22" i="10"/>
  <c r="CA22" i="10"/>
  <c r="CB22" i="10"/>
  <c r="CK22" i="10"/>
  <c r="CD22" i="10"/>
  <c r="CH22" i="10"/>
  <c r="AR7" i="16"/>
  <c r="CF27" i="10"/>
  <c r="CO27" i="10"/>
  <c r="CD27" i="10"/>
  <c r="CV27" i="10"/>
  <c r="CT7" i="10"/>
  <c r="D7" i="10"/>
  <c r="BO13" i="10"/>
  <c r="BS13" i="10"/>
  <c r="BK13" i="10"/>
  <c r="BL13" i="10"/>
  <c r="BI13" i="10"/>
  <c r="BG13" i="10"/>
  <c r="BJ13" i="10"/>
  <c r="BT13" i="10"/>
  <c r="BW13" i="10"/>
  <c r="CJ13" i="10"/>
  <c r="CM13" i="10"/>
  <c r="BR13" i="10"/>
  <c r="BV13" i="10"/>
  <c r="BU13" i="10"/>
  <c r="CE13" i="10"/>
  <c r="CN13" i="10"/>
  <c r="BY13" i="10"/>
  <c r="CL13" i="10"/>
  <c r="CF13" i="10"/>
  <c r="CO13" i="10"/>
  <c r="BE13" i="10"/>
  <c r="CX13" i="10"/>
  <c r="AU13" i="10"/>
  <c r="CW13" i="10"/>
  <c r="CH18" i="10"/>
  <c r="CU18" i="10"/>
  <c r="AR14" i="16" s="1"/>
  <c r="CV18" i="10"/>
  <c r="AU18" i="10"/>
  <c r="AW21" i="10"/>
  <c r="CX21" i="10"/>
  <c r="K7" i="10"/>
  <c r="G7" i="10"/>
  <c r="CP9" i="10"/>
  <c r="I7" i="10"/>
  <c r="BK28" i="10"/>
  <c r="BD28" i="10"/>
  <c r="BL28" i="10"/>
  <c r="BJ28" i="10"/>
  <c r="BM28" i="10"/>
  <c r="BH28" i="10"/>
  <c r="BW28" i="10"/>
  <c r="CC28" i="10"/>
  <c r="CV28" i="10"/>
  <c r="CX28" i="10"/>
  <c r="BV28" i="10"/>
  <c r="BE28" i="10"/>
  <c r="CK28" i="10"/>
  <c r="CE28" i="10"/>
  <c r="CN28" i="10"/>
  <c r="BY28" i="10"/>
  <c r="CF28" i="10"/>
  <c r="CO28" i="10"/>
  <c r="CD28" i="10"/>
  <c r="AV28" i="10"/>
  <c r="CS7" i="10"/>
  <c r="O7" i="10"/>
  <c r="J7" i="10"/>
  <c r="R7" i="10"/>
  <c r="P7" i="10"/>
  <c r="L7" i="10"/>
  <c r="BS16" i="10"/>
  <c r="BF16" i="10"/>
  <c r="BR16" i="10"/>
  <c r="BC16" i="10"/>
  <c r="BD16" i="10"/>
  <c r="BP16" i="10"/>
  <c r="BI16" i="10"/>
  <c r="BL16" i="10"/>
  <c r="BG16" i="10"/>
  <c r="BQ16" i="10"/>
  <c r="BW16" i="10"/>
  <c r="CG16" i="10"/>
  <c r="CJ16" i="10"/>
  <c r="CI16" i="10"/>
  <c r="BV16" i="10"/>
  <c r="CU16" i="10"/>
  <c r="AR12" i="16" s="1"/>
  <c r="AY9" i="10"/>
  <c r="CL16" i="10"/>
  <c r="BU16" i="10"/>
  <c r="CB16" i="10"/>
  <c r="CE16" i="10"/>
  <c r="BY16" i="10"/>
  <c r="BK16" i="10"/>
  <c r="CF16" i="10"/>
  <c r="CO16" i="10"/>
  <c r="CD16" i="10"/>
  <c r="CX16" i="10"/>
  <c r="R46" i="20"/>
  <c r="U6" i="20"/>
  <c r="AZ41" i="10"/>
  <c r="AZ35" i="10"/>
  <c r="AZ48" i="10"/>
  <c r="CF204" i="10"/>
  <c r="CO477" i="10"/>
  <c r="CF461" i="10"/>
  <c r="CF439" i="10"/>
  <c r="CF329" i="10"/>
  <c r="CO419" i="10"/>
  <c r="CO169" i="10"/>
  <c r="CF467" i="10"/>
  <c r="CO196" i="10"/>
  <c r="CO315" i="10"/>
  <c r="BO458" i="10"/>
  <c r="CO329" i="10"/>
  <c r="CO373" i="10"/>
  <c r="BO285" i="10"/>
  <c r="CO495" i="10"/>
  <c r="BV327" i="10"/>
  <c r="BV454" i="10"/>
  <c r="BV104" i="10"/>
  <c r="BV147" i="10"/>
  <c r="BV80" i="10"/>
  <c r="BV463" i="10"/>
  <c r="CO379" i="10"/>
  <c r="AR19" i="16"/>
  <c r="AR22" i="16"/>
  <c r="AR28" i="16"/>
  <c r="AR29" i="16"/>
  <c r="AR38" i="16"/>
  <c r="AR44" i="16"/>
  <c r="AR51" i="16"/>
  <c r="AR58" i="16"/>
  <c r="AR65" i="16"/>
  <c r="AR69" i="16"/>
  <c r="AR74" i="16"/>
  <c r="AR79" i="16"/>
  <c r="AR81" i="16"/>
  <c r="AR82" i="16"/>
  <c r="AR83" i="16"/>
  <c r="AR87" i="16"/>
  <c r="AR98" i="16"/>
  <c r="AR99" i="16"/>
  <c r="AR110" i="16"/>
  <c r="AR116" i="16"/>
  <c r="AR122" i="16"/>
  <c r="AR132" i="16"/>
  <c r="AR133" i="16"/>
  <c r="AR139" i="16"/>
  <c r="AR140" i="16"/>
  <c r="AR141" i="16"/>
  <c r="AR142" i="16"/>
  <c r="AR145" i="16"/>
  <c r="AR157" i="16"/>
  <c r="AR159" i="16"/>
  <c r="AR164" i="16"/>
  <c r="AR168" i="16"/>
  <c r="AR176" i="16"/>
  <c r="AR182" i="16"/>
  <c r="AR193" i="16"/>
  <c r="AR198" i="16"/>
  <c r="AR201" i="16"/>
  <c r="AR209" i="16"/>
  <c r="AR212" i="16"/>
  <c r="AR215" i="16"/>
  <c r="AR218" i="16"/>
  <c r="AR225" i="16"/>
  <c r="AR227" i="16"/>
  <c r="AR228" i="16"/>
  <c r="AR231" i="16"/>
  <c r="AR233" i="16"/>
  <c r="AR246" i="16"/>
  <c r="AR250" i="16"/>
  <c r="AR251" i="16"/>
  <c r="AR261" i="16"/>
  <c r="AR271" i="16"/>
  <c r="AR277" i="16"/>
  <c r="AR283" i="16"/>
  <c r="AR287" i="16"/>
  <c r="AR331" i="16"/>
  <c r="AR334" i="16"/>
  <c r="AR337" i="16"/>
  <c r="AR412" i="16"/>
  <c r="AR413" i="16"/>
  <c r="AR417" i="16"/>
  <c r="AR429" i="16"/>
  <c r="AR441" i="16"/>
  <c r="AO7" i="10"/>
  <c r="N7" i="10"/>
  <c r="H7" i="10"/>
  <c r="CR7" i="10"/>
  <c r="U18" i="20"/>
  <c r="CU90" i="10"/>
  <c r="CU112" i="10"/>
  <c r="CX136" i="10"/>
  <c r="CU139" i="10"/>
  <c r="CU142" i="10"/>
  <c r="CU188" i="10"/>
  <c r="CU210" i="10"/>
  <c r="CX216" i="10"/>
  <c r="CX340" i="10"/>
  <c r="CV373" i="10"/>
  <c r="CV419" i="10"/>
  <c r="T7" i="10"/>
  <c r="U53" i="20"/>
  <c r="U47" i="20"/>
  <c r="U41" i="20"/>
  <c r="U35" i="20"/>
  <c r="U29" i="20"/>
  <c r="U25" i="20"/>
  <c r="U19" i="20"/>
  <c r="U15" i="20"/>
  <c r="U9" i="20"/>
  <c r="A2" i="20"/>
  <c r="H3" i="10"/>
  <c r="U5" i="20"/>
  <c r="U14" i="20"/>
  <c r="U50" i="20"/>
  <c r="U11" i="20"/>
  <c r="U33" i="20"/>
  <c r="U38" i="20"/>
  <c r="U22" i="20"/>
  <c r="U13" i="20"/>
  <c r="U10" i="20"/>
  <c r="U42" i="20"/>
  <c r="U17" i="20"/>
  <c r="U26" i="20"/>
  <c r="U46" i="20"/>
  <c r="AR173" i="16"/>
  <c r="A19" i="16"/>
  <c r="AR25" i="16"/>
  <c r="AR493" i="16"/>
  <c r="AR274" i="16"/>
  <c r="AR115" i="16"/>
  <c r="AR195" i="16"/>
  <c r="AR374" i="16"/>
  <c r="AR188" i="16"/>
  <c r="AR490" i="16"/>
  <c r="AR165" i="16"/>
  <c r="AR86" i="16"/>
  <c r="AR136" i="16"/>
  <c r="AR143" i="16"/>
  <c r="AR161" i="16"/>
  <c r="AR255" i="16"/>
  <c r="AR468" i="16"/>
  <c r="AR105" i="16"/>
  <c r="AR113" i="16"/>
  <c r="AR125" i="16"/>
  <c r="AR236" i="16"/>
  <c r="AR492" i="16"/>
  <c r="AR458" i="16"/>
  <c r="AZ79" i="10"/>
  <c r="AZ235" i="10"/>
  <c r="AZ500" i="10"/>
  <c r="CI153" i="10"/>
  <c r="CI18" i="10"/>
  <c r="CI298" i="10"/>
  <c r="CI143" i="10"/>
  <c r="AZ143" i="10" s="1"/>
  <c r="CI495" i="10"/>
  <c r="CI342" i="10"/>
  <c r="CI290" i="10"/>
  <c r="CI162" i="10"/>
  <c r="CI176" i="10"/>
  <c r="CI33" i="10"/>
  <c r="CI116" i="10"/>
  <c r="CI247" i="10"/>
  <c r="CI12" i="10"/>
  <c r="CI411" i="10"/>
  <c r="CI428" i="10"/>
  <c r="CI413" i="10"/>
  <c r="CI82" i="10"/>
  <c r="CI139" i="10"/>
  <c r="CI14" i="10"/>
  <c r="AZ14" i="10" s="1"/>
  <c r="CI101" i="10"/>
  <c r="AZ101" i="10" s="1"/>
  <c r="CI271" i="10"/>
  <c r="CI310" i="10"/>
  <c r="CI466" i="10"/>
  <c r="CI355" i="10"/>
  <c r="CI165" i="10"/>
  <c r="CI179" i="10"/>
  <c r="CI206" i="10"/>
  <c r="CI335" i="10"/>
  <c r="CI459" i="10"/>
  <c r="CI339" i="10"/>
  <c r="CI446" i="10"/>
  <c r="CI219" i="10"/>
  <c r="CI348" i="10"/>
  <c r="CI73" i="10"/>
  <c r="CI32" i="10"/>
  <c r="CI86" i="10"/>
  <c r="CI472" i="10"/>
  <c r="CI76" i="10"/>
  <c r="CI412" i="10"/>
  <c r="CI426" i="10"/>
  <c r="CI421" i="10"/>
  <c r="CI44" i="10"/>
  <c r="CI146" i="10"/>
  <c r="CI96" i="10"/>
  <c r="CI46" i="10"/>
  <c r="AZ46" i="10" s="1"/>
  <c r="CI181" i="10"/>
  <c r="CI156" i="10"/>
  <c r="CI405" i="10"/>
  <c r="CI326" i="10"/>
  <c r="CI369" i="10"/>
  <c r="CI207" i="10"/>
  <c r="CI74" i="10"/>
  <c r="CI185" i="10"/>
  <c r="CI435" i="10"/>
  <c r="CI267" i="10"/>
  <c r="CI312" i="10"/>
  <c r="CI78" i="10"/>
  <c r="CI331" i="10"/>
  <c r="CI365" i="10"/>
  <c r="CI52" i="10"/>
  <c r="CI302" i="10"/>
  <c r="CI269" i="10"/>
  <c r="CI56" i="10"/>
  <c r="CI234" i="10"/>
  <c r="CI259" i="10"/>
  <c r="CI158" i="10"/>
  <c r="CI415" i="10"/>
  <c r="CI465" i="10"/>
  <c r="CI205" i="10"/>
  <c r="CI121" i="10"/>
  <c r="CI24" i="10"/>
  <c r="CI70" i="10"/>
  <c r="CI478" i="10"/>
  <c r="CI175" i="10"/>
  <c r="CI260" i="10"/>
  <c r="CI431" i="10"/>
  <c r="CI318" i="10"/>
  <c r="CI362" i="10"/>
  <c r="CI111" i="10"/>
  <c r="CI330" i="10"/>
  <c r="CI199" i="10"/>
  <c r="CI220" i="10"/>
  <c r="CI460" i="10"/>
  <c r="CI83" i="10"/>
  <c r="CI494" i="10"/>
  <c r="O34" i="20"/>
  <c r="R34" i="20"/>
  <c r="U34" i="20" s="1"/>
  <c r="AZ230" i="10"/>
  <c r="CI303" i="10"/>
  <c r="CI407" i="10"/>
  <c r="CI344" i="10"/>
  <c r="AZ344" i="10" s="1"/>
  <c r="CI294" i="10"/>
  <c r="AZ294" i="10" s="1"/>
  <c r="CI404" i="10"/>
  <c r="CI300" i="10"/>
  <c r="CI367" i="10"/>
  <c r="CI327" i="10"/>
  <c r="CI457" i="10"/>
  <c r="CI23" i="10"/>
  <c r="CI17" i="10"/>
  <c r="CI84" i="10"/>
  <c r="CI284" i="10"/>
  <c r="CI157" i="10"/>
  <c r="CI155" i="10"/>
  <c r="CI380" i="10"/>
  <c r="CI499" i="10"/>
  <c r="CI432" i="10"/>
  <c r="CI274" i="10"/>
  <c r="CI196" i="10"/>
  <c r="CI59" i="10"/>
  <c r="CI408" i="10"/>
  <c r="CI231" i="10"/>
  <c r="CI236" i="10"/>
  <c r="CI189" i="10"/>
  <c r="CI508" i="10"/>
  <c r="CI332" i="10"/>
  <c r="CI383" i="10"/>
  <c r="CI154" i="10"/>
  <c r="CI243" i="10"/>
  <c r="CI80" i="10"/>
  <c r="CI47" i="10"/>
  <c r="CI149" i="10"/>
  <c r="CI285" i="10"/>
  <c r="CI489" i="10"/>
  <c r="CI444" i="10"/>
  <c r="CI361" i="10"/>
  <c r="CI304" i="10"/>
  <c r="CI239" i="10"/>
  <c r="CI240" i="10"/>
  <c r="CI356" i="10"/>
  <c r="CI64" i="10"/>
  <c r="CI124" i="10"/>
  <c r="CI183" i="10"/>
  <c r="CI454" i="10"/>
  <c r="CI475" i="10"/>
  <c r="CI241" i="10"/>
  <c r="CI68" i="10"/>
  <c r="CI268" i="10"/>
  <c r="CI93" i="10"/>
  <c r="CI115" i="10"/>
  <c r="CI138" i="10"/>
  <c r="CI20" i="10"/>
  <c r="CI491" i="10"/>
  <c r="CI455" i="10"/>
  <c r="CI398" i="10"/>
  <c r="CI77" i="10"/>
  <c r="CI147" i="10"/>
  <c r="CI166" i="10"/>
  <c r="CI105" i="10"/>
  <c r="CI26" i="10"/>
  <c r="CI358" i="10"/>
  <c r="CI427" i="10"/>
  <c r="CB385" i="10"/>
  <c r="CB441" i="10"/>
  <c r="CB449" i="10"/>
  <c r="CB379" i="10"/>
  <c r="CB431" i="10"/>
  <c r="CB416" i="10"/>
  <c r="CB361" i="10"/>
  <c r="CB471" i="10"/>
  <c r="CB341" i="10"/>
  <c r="CB432" i="10"/>
  <c r="CB405" i="10"/>
  <c r="CB477" i="10"/>
  <c r="CB493" i="10"/>
  <c r="CB295" i="10"/>
  <c r="CB467" i="10"/>
  <c r="CB175" i="10"/>
  <c r="CB419" i="10"/>
  <c r="CB447" i="10"/>
  <c r="CB309" i="10"/>
  <c r="CB323" i="10"/>
  <c r="CB353" i="10"/>
  <c r="CB495" i="10"/>
  <c r="CB461" i="10"/>
  <c r="CB347" i="10"/>
  <c r="CB411" i="10"/>
  <c r="CO425" i="10"/>
  <c r="CO487" i="10"/>
  <c r="AZ487" i="10" s="1"/>
  <c r="CO399" i="10"/>
  <c r="CO461" i="10"/>
  <c r="CO177" i="10"/>
  <c r="CO409" i="10"/>
  <c r="CO173" i="10"/>
  <c r="CO188" i="10"/>
  <c r="CO190" i="10"/>
  <c r="CO331" i="10"/>
  <c r="CO501" i="10"/>
  <c r="CO327" i="10"/>
  <c r="CO192" i="10"/>
  <c r="CO492" i="10"/>
  <c r="CO321" i="10"/>
  <c r="CO317" i="10"/>
  <c r="CO431" i="10"/>
  <c r="CO165" i="10"/>
  <c r="CO405" i="10"/>
  <c r="CO186" i="10"/>
  <c r="CO489" i="10"/>
  <c r="CO335" i="10"/>
  <c r="CO337" i="10"/>
  <c r="CO333" i="10"/>
  <c r="CO411" i="10"/>
  <c r="CO367" i="10"/>
  <c r="CO347" i="10"/>
  <c r="CO385" i="10"/>
  <c r="CO361" i="10"/>
  <c r="CO505" i="10"/>
  <c r="CO295" i="10"/>
  <c r="CO467" i="10"/>
  <c r="AZ248" i="10"/>
  <c r="CI447" i="10"/>
  <c r="AZ375" i="10"/>
  <c r="CI210" i="10"/>
  <c r="AZ210" i="10" s="1"/>
  <c r="CI419" i="10"/>
  <c r="CI173" i="10"/>
  <c r="CI329" i="10"/>
  <c r="CI453" i="10"/>
  <c r="CI402" i="10"/>
  <c r="CI287" i="10"/>
  <c r="CI379" i="10"/>
  <c r="CI467" i="10"/>
  <c r="CI118" i="10"/>
  <c r="CI193" i="10"/>
  <c r="AZ193" i="10" s="1"/>
  <c r="CI50" i="10"/>
  <c r="CI106" i="10"/>
  <c r="CI145" i="10"/>
  <c r="CI215" i="10"/>
  <c r="CI462" i="10"/>
  <c r="CI479" i="10"/>
  <c r="CI295" i="10"/>
  <c r="CI482" i="10"/>
  <c r="CI127" i="10"/>
  <c r="CI180" i="10"/>
  <c r="AZ180" i="10" s="1"/>
  <c r="CI366" i="10"/>
  <c r="CI19" i="10"/>
  <c r="AZ19" i="10" s="1"/>
  <c r="CI88" i="10"/>
  <c r="CI261" i="10"/>
  <c r="CI437" i="10"/>
  <c r="CI420" i="10"/>
  <c r="AZ420" i="10" s="1"/>
  <c r="CI123" i="10"/>
  <c r="CI61" i="10"/>
  <c r="CI89" i="10"/>
  <c r="CI97" i="10"/>
  <c r="CI40" i="10"/>
  <c r="CI102" i="10"/>
  <c r="CI13" i="10"/>
  <c r="CI504" i="10"/>
  <c r="CI320" i="10"/>
  <c r="CI429" i="10"/>
  <c r="CI272" i="10"/>
  <c r="CI225" i="10"/>
  <c r="CI226" i="10"/>
  <c r="CI160" i="10"/>
  <c r="CI187" i="10"/>
  <c r="CI63" i="10"/>
  <c r="AZ63" i="10" s="1"/>
  <c r="CI388" i="10"/>
  <c r="AZ388" i="10" s="1"/>
  <c r="CI416" i="10"/>
  <c r="CI387" i="10"/>
  <c r="CI492" i="10"/>
  <c r="CI42" i="10"/>
  <c r="CI90" i="10"/>
  <c r="CI81" i="10"/>
  <c r="CI119" i="10"/>
  <c r="CI228" i="10"/>
  <c r="CI28" i="10"/>
  <c r="CI477" i="10"/>
  <c r="CI301" i="10"/>
  <c r="CI262" i="10"/>
  <c r="CI281" i="10"/>
  <c r="CI283" i="10"/>
  <c r="CI266" i="10"/>
  <c r="CI376" i="10"/>
  <c r="CI37" i="10"/>
  <c r="CI374" i="10"/>
  <c r="AZ374" i="10" s="1"/>
  <c r="R27" i="20"/>
  <c r="U27" i="20" s="1"/>
  <c r="O27" i="20"/>
  <c r="R45" i="20"/>
  <c r="U45" i="20" s="1"/>
  <c r="O45" i="20"/>
  <c r="AZ358" i="10"/>
  <c r="BA211" i="10"/>
  <c r="BA136" i="10"/>
  <c r="AZ136" i="10" s="1"/>
  <c r="BA116" i="10"/>
  <c r="BA106" i="10"/>
  <c r="AZ106" i="10" s="1"/>
  <c r="BA213" i="10"/>
  <c r="BA13" i="10"/>
  <c r="BA22" i="10"/>
  <c r="BA371" i="10"/>
  <c r="BA100" i="10"/>
  <c r="BA330" i="10"/>
  <c r="BA266" i="10"/>
  <c r="BA96" i="10"/>
  <c r="AZ96" i="10" s="1"/>
  <c r="BA236" i="10"/>
  <c r="BA331" i="10"/>
  <c r="AZ331" i="10" s="1"/>
  <c r="BA37" i="10"/>
  <c r="BA466" i="10"/>
  <c r="BA89" i="10"/>
  <c r="BA107" i="10"/>
  <c r="BA126" i="10"/>
  <c r="BA168" i="10"/>
  <c r="BA50" i="10"/>
  <c r="BA253" i="10"/>
  <c r="AZ253" i="10" s="1"/>
  <c r="BA85" i="10"/>
  <c r="BA477" i="10"/>
  <c r="BA251" i="10"/>
  <c r="BA208" i="10"/>
  <c r="AZ208" i="10" s="1"/>
  <c r="BA509" i="10"/>
  <c r="BA86" i="10"/>
  <c r="BA507" i="10"/>
  <c r="BA418" i="10"/>
  <c r="AZ418" i="10" s="1"/>
  <c r="BA373" i="10"/>
  <c r="BA279" i="10"/>
  <c r="BA413" i="10"/>
  <c r="BA159" i="10"/>
  <c r="BA222" i="10"/>
  <c r="BA342" i="10"/>
  <c r="BA44" i="10"/>
  <c r="BA278" i="10"/>
  <c r="BA273" i="10"/>
  <c r="BA151" i="10"/>
  <c r="BA458" i="10"/>
  <c r="BA325" i="10"/>
  <c r="BA465" i="10"/>
  <c r="BA87" i="10"/>
  <c r="BA42" i="10"/>
  <c r="BA417" i="10"/>
  <c r="BA490" i="10"/>
  <c r="BA24" i="10"/>
  <c r="BA187" i="10"/>
  <c r="BA431" i="10"/>
  <c r="BA435" i="10"/>
  <c r="BA323" i="10"/>
  <c r="AZ323" i="10" s="1"/>
  <c r="BA152" i="10"/>
  <c r="BA155" i="10"/>
  <c r="BA108" i="10"/>
  <c r="BA475" i="10"/>
  <c r="BA11" i="10"/>
  <c r="BA102" i="10"/>
  <c r="BA299" i="10"/>
  <c r="BA104" i="10"/>
  <c r="BA432" i="10"/>
  <c r="BA355" i="10"/>
  <c r="AZ355" i="10" s="1"/>
  <c r="BA369" i="10"/>
  <c r="BA121" i="10"/>
  <c r="BA94" i="10"/>
  <c r="BA414" i="10"/>
  <c r="BA350" i="10"/>
  <c r="BA150" i="10"/>
  <c r="BA274" i="10"/>
  <c r="BA449" i="10"/>
  <c r="BA32" i="10"/>
  <c r="BA173" i="10"/>
  <c r="BA71" i="10"/>
  <c r="BA91" i="10"/>
  <c r="BA438" i="10"/>
  <c r="BA27" i="10"/>
  <c r="BA306" i="10"/>
  <c r="BA255" i="10"/>
  <c r="BA83" i="10"/>
  <c r="BA362" i="10"/>
  <c r="BA393" i="10"/>
  <c r="BA503" i="10"/>
  <c r="BA366" i="10"/>
  <c r="BA184" i="10"/>
  <c r="BA58" i="10"/>
  <c r="BA145" i="10"/>
  <c r="BA351" i="10"/>
  <c r="BA499" i="10"/>
  <c r="AZ499" i="10" s="1"/>
  <c r="BA454" i="10"/>
  <c r="BA310" i="10"/>
  <c r="BA276" i="10"/>
  <c r="BA28" i="10"/>
  <c r="BA224" i="10"/>
  <c r="BA285" i="10"/>
  <c r="BA259" i="10"/>
  <c r="BA416" i="10"/>
  <c r="BA117" i="10"/>
  <c r="AZ117" i="10" s="1"/>
  <c r="BA233" i="10"/>
  <c r="BA190" i="10"/>
  <c r="BA69" i="10"/>
  <c r="BA397" i="10"/>
  <c r="BA288" i="10"/>
  <c r="BA427" i="10"/>
  <c r="BA92" i="10"/>
  <c r="BA97" i="10"/>
  <c r="BA261" i="10"/>
  <c r="BA80" i="10"/>
  <c r="BA275" i="10"/>
  <c r="BA249" i="10"/>
  <c r="BA74" i="10"/>
  <c r="CD177" i="10"/>
  <c r="CD196" i="10"/>
  <c r="BV199" i="10"/>
  <c r="BV369" i="10"/>
  <c r="AR23" i="16"/>
  <c r="AR103" i="16"/>
  <c r="AR20" i="16"/>
  <c r="AR27" i="16"/>
  <c r="AR73" i="16"/>
  <c r="AR90" i="16"/>
  <c r="AR42" i="16"/>
  <c r="AR67" i="16"/>
  <c r="O15" i="20"/>
  <c r="BO10" i="10"/>
  <c r="CD467" i="10"/>
  <c r="BV47" i="10"/>
  <c r="AR11" i="16"/>
  <c r="AR68" i="16"/>
  <c r="AR85" i="16"/>
  <c r="AR95" i="16"/>
  <c r="AR138" i="16"/>
  <c r="AR171" i="16"/>
  <c r="AR175" i="16"/>
  <c r="AR249" i="16"/>
  <c r="AR256" i="16"/>
  <c r="AR320" i="16"/>
  <c r="AR495" i="16"/>
  <c r="AR194" i="16"/>
  <c r="AR226" i="16"/>
  <c r="AR230" i="16"/>
  <c r="AR281" i="16"/>
  <c r="AR303" i="16"/>
  <c r="AR313" i="16"/>
  <c r="AR401" i="16"/>
  <c r="AR439" i="16"/>
  <c r="AR474" i="16"/>
  <c r="AR478" i="16"/>
  <c r="AV288" i="10"/>
  <c r="AV504" i="10"/>
  <c r="CY155" i="10"/>
  <c r="AW132" i="10"/>
  <c r="AW9" i="10" s="1"/>
  <c r="AR154" i="16"/>
  <c r="AR169" i="16"/>
  <c r="AR177" i="16"/>
  <c r="AR206" i="16"/>
  <c r="AR213" i="16"/>
  <c r="AR243" i="16"/>
  <c r="AR272" i="16"/>
  <c r="AR279" i="16"/>
  <c r="AR325" i="16"/>
  <c r="AR346" i="16"/>
  <c r="AR368" i="16"/>
  <c r="AR387" i="16"/>
  <c r="AR410" i="16"/>
  <c r="AR426" i="16"/>
  <c r="AR504" i="16"/>
  <c r="CY141" i="10"/>
  <c r="AV480" i="10"/>
  <c r="AR174" i="16"/>
  <c r="AR189" i="16"/>
  <c r="AR207" i="16"/>
  <c r="AR214" i="16"/>
  <c r="AR221" i="16"/>
  <c r="AR240" i="16"/>
  <c r="AR244" i="16"/>
  <c r="AR347" i="16"/>
  <c r="AR351" i="16"/>
  <c r="AR365" i="16"/>
  <c r="AR373" i="16"/>
  <c r="AR380" i="16"/>
  <c r="AR384" i="16"/>
  <c r="AR407" i="16"/>
  <c r="AR423" i="16"/>
  <c r="AR484" i="16"/>
  <c r="AR488" i="16"/>
  <c r="AR497" i="16"/>
  <c r="CY99" i="10"/>
  <c r="A233" i="16"/>
  <c r="C2" i="10"/>
  <c r="A2" i="18"/>
  <c r="D3" i="16"/>
  <c r="A4" i="18"/>
  <c r="AZ437" i="10"/>
  <c r="AZ424" i="10"/>
  <c r="AZ356" i="10"/>
  <c r="AZ243" i="10"/>
  <c r="AZ182" i="10"/>
  <c r="AZ130" i="10"/>
  <c r="AZ199" i="10"/>
  <c r="AZ384" i="10"/>
  <c r="AZ251" i="10"/>
  <c r="AZ396" i="10"/>
  <c r="AZ485" i="10"/>
  <c r="AZ509" i="10"/>
  <c r="AZ149" i="10"/>
  <c r="AZ93" i="10"/>
  <c r="AZ337" i="10"/>
  <c r="AZ246" i="10"/>
  <c r="BB94" i="10"/>
  <c r="AZ94" i="10" s="1"/>
  <c r="BB354" i="10"/>
  <c r="AZ354" i="10" s="1"/>
  <c r="BB284" i="10"/>
  <c r="AZ284" i="10" s="1"/>
  <c r="BB207" i="10"/>
  <c r="AZ207" i="10" s="1"/>
  <c r="BB124" i="10"/>
  <c r="AZ124" i="10" s="1"/>
  <c r="BB176" i="10"/>
  <c r="AZ176" i="10" s="1"/>
  <c r="BB53" i="10"/>
  <c r="AZ53" i="10" s="1"/>
  <c r="BB97" i="10"/>
  <c r="BB350" i="10"/>
  <c r="AZ350" i="10" s="1"/>
  <c r="BB85" i="10"/>
  <c r="AZ85" i="10" s="1"/>
  <c r="BB233" i="10"/>
  <c r="AZ233" i="10" s="1"/>
  <c r="BB502" i="10"/>
  <c r="AZ502" i="10" s="1"/>
  <c r="BB327" i="10"/>
  <c r="AZ327" i="10" s="1"/>
  <c r="BB431" i="10"/>
  <c r="BB411" i="10"/>
  <c r="AZ411" i="10" s="1"/>
  <c r="BB287" i="10"/>
  <c r="BB95" i="10"/>
  <c r="AZ95" i="10" s="1"/>
  <c r="BB349" i="10"/>
  <c r="AZ349" i="10" s="1"/>
  <c r="BB459" i="10"/>
  <c r="AZ459" i="10" s="1"/>
  <c r="BB347" i="10"/>
  <c r="AZ347" i="10" s="1"/>
  <c r="BB508" i="10"/>
  <c r="AZ508" i="10" s="1"/>
  <c r="BB452" i="10"/>
  <c r="AZ452" i="10" s="1"/>
  <c r="BB26" i="10"/>
  <c r="AZ26" i="10" s="1"/>
  <c r="BB282" i="10"/>
  <c r="AZ282" i="10" s="1"/>
  <c r="BB144" i="10"/>
  <c r="AZ144" i="10" s="1"/>
  <c r="BB114" i="10"/>
  <c r="AZ114" i="10" s="1"/>
  <c r="BB111" i="10"/>
  <c r="AZ111" i="10" s="1"/>
  <c r="BB245" i="10"/>
  <c r="AZ245" i="10" s="1"/>
  <c r="BB173" i="10"/>
  <c r="AZ173" i="10" s="1"/>
  <c r="BB463" i="10"/>
  <c r="AZ463" i="10" s="1"/>
  <c r="BB316" i="10"/>
  <c r="AZ316" i="10" s="1"/>
  <c r="BB346" i="10"/>
  <c r="AZ346" i="10" s="1"/>
  <c r="BB81" i="10"/>
  <c r="AZ81" i="10" s="1"/>
  <c r="BB474" i="10"/>
  <c r="AZ474" i="10" s="1"/>
  <c r="BB270" i="10"/>
  <c r="AZ270" i="10" s="1"/>
  <c r="BB215" i="10"/>
  <c r="BB240" i="10"/>
  <c r="AZ240" i="10" s="1"/>
  <c r="BB348" i="10"/>
  <c r="AZ348" i="10" s="1"/>
  <c r="BB45" i="10"/>
  <c r="AZ45" i="10" s="1"/>
  <c r="BB129" i="10"/>
  <c r="AZ129" i="10" s="1"/>
  <c r="BB441" i="10"/>
  <c r="AZ441" i="10" s="1"/>
  <c r="BB415" i="10"/>
  <c r="AZ415" i="10" s="1"/>
  <c r="BB222" i="10"/>
  <c r="AZ222" i="10" s="1"/>
  <c r="BB43" i="10"/>
  <c r="AZ43" i="10" s="1"/>
  <c r="BB102" i="10"/>
  <c r="AZ102" i="10" s="1"/>
  <c r="BB139" i="10"/>
  <c r="BB461" i="10"/>
  <c r="AZ461" i="10" s="1"/>
  <c r="BB38" i="10"/>
  <c r="AZ38" i="10" s="1"/>
  <c r="BB23" i="10"/>
  <c r="AZ23" i="10" s="1"/>
  <c r="BB260" i="10"/>
  <c r="AZ260" i="10" s="1"/>
  <c r="BB425" i="10"/>
  <c r="AZ425" i="10" s="1"/>
  <c r="BB422" i="10"/>
  <c r="AZ422" i="10" s="1"/>
  <c r="BB161" i="10"/>
  <c r="AZ161" i="10" s="1"/>
  <c r="BB486" i="10"/>
  <c r="AZ486" i="10" s="1"/>
  <c r="BB497" i="10"/>
  <c r="AZ497" i="10" s="1"/>
  <c r="BB87" i="10"/>
  <c r="BB239" i="10"/>
  <c r="AZ239" i="10" s="1"/>
  <c r="BB465" i="10"/>
  <c r="BB178" i="10"/>
  <c r="AZ178" i="10" s="1"/>
  <c r="BB297" i="10"/>
  <c r="AZ297" i="10" s="1"/>
  <c r="BB429" i="10"/>
  <c r="AZ429" i="10" s="1"/>
  <c r="BB263" i="10"/>
  <c r="AZ263" i="10" s="1"/>
  <c r="BB32" i="10"/>
  <c r="AZ32" i="10" s="1"/>
  <c r="BB59" i="10"/>
  <c r="BB119" i="10"/>
  <c r="AZ119" i="10" s="1"/>
  <c r="BB314" i="10"/>
  <c r="AZ314" i="10" s="1"/>
  <c r="BB267" i="10"/>
  <c r="AZ267" i="10" s="1"/>
  <c r="BB389" i="10"/>
  <c r="AZ389" i="10" s="1"/>
  <c r="BB70" i="10"/>
  <c r="AZ70" i="10" s="1"/>
  <c r="BB100" i="10"/>
  <c r="AZ100" i="10" s="1"/>
  <c r="BB433" i="10"/>
  <c r="AZ433" i="10" s="1"/>
  <c r="BB86" i="10"/>
  <c r="BB310" i="10"/>
  <c r="AZ310" i="10" s="1"/>
  <c r="BB121" i="10"/>
  <c r="BB315" i="10"/>
  <c r="AZ315" i="10" s="1"/>
  <c r="BB417" i="10"/>
  <c r="BB489" i="10"/>
  <c r="AZ489" i="10" s="1"/>
  <c r="BB326" i="10"/>
  <c r="AZ326" i="10" s="1"/>
  <c r="BB274" i="10"/>
  <c r="AZ274" i="10" s="1"/>
  <c r="BB453" i="10"/>
  <c r="BB296" i="10"/>
  <c r="AZ296" i="10" s="1"/>
  <c r="BB341" i="10"/>
  <c r="BB333" i="10"/>
  <c r="AZ333" i="10" s="1"/>
  <c r="BB231" i="10"/>
  <c r="AZ231" i="10" s="1"/>
  <c r="BB152" i="10"/>
  <c r="AZ152" i="10" s="1"/>
  <c r="BB366" i="10"/>
  <c r="AZ366" i="10" s="1"/>
  <c r="BB483" i="10"/>
  <c r="AZ483" i="10" s="1"/>
  <c r="BB103" i="10"/>
  <c r="AZ103" i="10" s="1"/>
  <c r="BB13" i="10"/>
  <c r="BB104" i="10"/>
  <c r="BB445" i="10"/>
  <c r="AZ445" i="10" s="1"/>
  <c r="BB367" i="10"/>
  <c r="BB324" i="10"/>
  <c r="AZ324" i="10" s="1"/>
  <c r="BB40" i="10"/>
  <c r="AZ40" i="10" s="1"/>
  <c r="BB92" i="10"/>
  <c r="AZ92" i="10" s="1"/>
  <c r="BB394" i="10"/>
  <c r="AZ394" i="10" s="1"/>
  <c r="BB189" i="10"/>
  <c r="AZ189" i="10" s="1"/>
  <c r="BB145" i="10"/>
  <c r="BB223" i="10"/>
  <c r="AZ223" i="10" s="1"/>
  <c r="BB464" i="10"/>
  <c r="AZ464" i="10" s="1"/>
  <c r="BB468" i="10"/>
  <c r="AZ468" i="10" s="1"/>
  <c r="BB312" i="10"/>
  <c r="AZ312" i="10" s="1"/>
  <c r="BB501" i="10"/>
  <c r="AZ501" i="10" s="1"/>
  <c r="BB457" i="10"/>
  <c r="AZ457" i="10" s="1"/>
  <c r="BB157" i="10"/>
  <c r="AZ157" i="10" s="1"/>
  <c r="BB252" i="10"/>
  <c r="AZ252" i="10" s="1"/>
  <c r="BB42" i="10"/>
  <c r="AZ42" i="10" s="1"/>
  <c r="BB390" i="10"/>
  <c r="AZ390" i="10" s="1"/>
  <c r="BB15" i="10"/>
  <c r="AZ15" i="10" s="1"/>
  <c r="BB174" i="10"/>
  <c r="AZ174" i="10" s="1"/>
  <c r="BB112" i="10"/>
  <c r="AZ112" i="10" s="1"/>
  <c r="BB409" i="10"/>
  <c r="BB395" i="10"/>
  <c r="AZ395" i="10" s="1"/>
  <c r="BB436" i="10"/>
  <c r="AZ436" i="10" s="1"/>
  <c r="BB148" i="10"/>
  <c r="AZ148" i="10" s="1"/>
  <c r="BB400" i="10"/>
  <c r="AZ400" i="10" s="1"/>
  <c r="BB186" i="10"/>
  <c r="AZ186" i="10" s="1"/>
  <c r="BB488" i="10"/>
  <c r="AZ488" i="10" s="1"/>
  <c r="BB229" i="10"/>
  <c r="AZ229" i="10" s="1"/>
  <c r="BB183" i="10"/>
  <c r="AZ183" i="10" s="1"/>
  <c r="BB203" i="10"/>
  <c r="AZ203" i="10" s="1"/>
  <c r="BB413" i="10"/>
  <c r="AZ413" i="10" s="1"/>
  <c r="BB357" i="10"/>
  <c r="AZ357" i="10" s="1"/>
  <c r="BB360" i="10"/>
  <c r="AZ360" i="10" s="1"/>
  <c r="BB204" i="10"/>
  <c r="AZ204" i="10" s="1"/>
  <c r="BB271" i="10"/>
  <c r="AZ271" i="10" s="1"/>
  <c r="BB31" i="10"/>
  <c r="AZ31" i="10" s="1"/>
  <c r="BB89" i="10"/>
  <c r="AZ89" i="10" s="1"/>
  <c r="BB164" i="10"/>
  <c r="AZ164" i="10" s="1"/>
  <c r="BB493" i="10"/>
  <c r="AZ493" i="10" s="1"/>
  <c r="BB242" i="10"/>
  <c r="AZ242" i="10" s="1"/>
  <c r="BB280" i="10"/>
  <c r="AZ280" i="10" s="1"/>
  <c r="BB177" i="10"/>
  <c r="AZ177" i="10" s="1"/>
  <c r="BB258" i="10"/>
  <c r="AZ258" i="10" s="1"/>
  <c r="BB49" i="10"/>
  <c r="BB480" i="10"/>
  <c r="AZ480" i="10" s="1"/>
  <c r="BB467" i="10"/>
  <c r="AZ467" i="10" s="1"/>
  <c r="BB353" i="10"/>
  <c r="AZ353" i="10" s="1"/>
  <c r="BB321" i="10"/>
  <c r="AZ321" i="10" s="1"/>
  <c r="BB426" i="10"/>
  <c r="AZ426" i="10" s="1"/>
  <c r="BB406" i="10"/>
  <c r="AZ406" i="10" s="1"/>
  <c r="BB283" i="10"/>
  <c r="AZ283" i="10" s="1"/>
  <c r="BB414" i="10"/>
  <c r="AZ414" i="10" s="1"/>
  <c r="BB427" i="10"/>
  <c r="AZ427" i="10" s="1"/>
  <c r="BB423" i="10"/>
  <c r="AZ423" i="10" s="1"/>
  <c r="BB342" i="10"/>
  <c r="BB185" i="10"/>
  <c r="AZ185" i="10" s="1"/>
  <c r="BB64" i="10"/>
  <c r="AZ64" i="10" s="1"/>
  <c r="BB368" i="10"/>
  <c r="AZ368" i="10" s="1"/>
  <c r="BB24" i="10"/>
  <c r="BB291" i="10"/>
  <c r="AZ291" i="10" s="1"/>
  <c r="BB12" i="10"/>
  <c r="AZ12" i="10" s="1"/>
  <c r="BB345" i="10"/>
  <c r="AZ345" i="10" s="1"/>
  <c r="BB481" i="10"/>
  <c r="AZ481" i="10" s="1"/>
  <c r="BB77" i="10"/>
  <c r="AZ77" i="10" s="1"/>
  <c r="BB218" i="10"/>
  <c r="AZ218" i="10" s="1"/>
  <c r="BB30" i="10"/>
  <c r="AZ30" i="10" s="1"/>
  <c r="BB151" i="10"/>
  <c r="BB156" i="10"/>
  <c r="AZ156" i="10" s="1"/>
  <c r="BB336" i="10"/>
  <c r="AZ336" i="10" s="1"/>
  <c r="BB153" i="10"/>
  <c r="AZ153" i="10" s="1"/>
  <c r="BB99" i="10"/>
  <c r="AZ99" i="10" s="1"/>
  <c r="BB120" i="10"/>
  <c r="AZ120" i="10" s="1"/>
  <c r="BB126" i="10"/>
  <c r="AZ126" i="10" s="1"/>
  <c r="BB167" i="10"/>
  <c r="AZ167" i="10" s="1"/>
  <c r="BB434" i="10"/>
  <c r="AZ434" i="10" s="1"/>
  <c r="BB146" i="10"/>
  <c r="AZ146" i="10" s="1"/>
  <c r="BB377" i="10"/>
  <c r="AZ377" i="10" s="1"/>
  <c r="BB244" i="10"/>
  <c r="AZ244" i="10" s="1"/>
  <c r="BB279" i="10"/>
  <c r="BB172" i="10"/>
  <c r="AZ172" i="10" s="1"/>
  <c r="BB181" i="10"/>
  <c r="AZ181" i="10" s="1"/>
  <c r="BB303" i="10"/>
  <c r="AZ303" i="10" s="1"/>
  <c r="BB171" i="10"/>
  <c r="AZ171" i="10" s="1"/>
  <c r="BB439" i="10"/>
  <c r="AZ439" i="10" s="1"/>
  <c r="BB442" i="10"/>
  <c r="AZ442" i="10" s="1"/>
  <c r="BB10" i="10"/>
  <c r="AZ10" i="10" s="1"/>
  <c r="BB147" i="10"/>
  <c r="AZ147" i="10" s="1"/>
  <c r="BB219" i="10"/>
  <c r="AZ219" i="10" s="1"/>
  <c r="BB142" i="10"/>
  <c r="AZ142" i="10" s="1"/>
  <c r="BB220" i="10"/>
  <c r="AZ220" i="10" s="1"/>
  <c r="BB113" i="10"/>
  <c r="AZ113" i="10" s="1"/>
  <c r="BB133" i="10"/>
  <c r="AZ133" i="10" s="1"/>
  <c r="BB477" i="10"/>
  <c r="BB387" i="10"/>
  <c r="AZ387" i="10" s="1"/>
  <c r="BB127" i="10"/>
  <c r="AZ127" i="10" s="1"/>
  <c r="BB292" i="10"/>
  <c r="AZ292" i="10" s="1"/>
  <c r="BB226" i="10"/>
  <c r="AZ226" i="10" s="1"/>
  <c r="BB318" i="10"/>
  <c r="AZ318" i="10" s="1"/>
  <c r="BB197" i="10"/>
  <c r="AZ197" i="10" s="1"/>
  <c r="BB36" i="10"/>
  <c r="BB83" i="10"/>
  <c r="AZ83" i="10" s="1"/>
  <c r="BB236" i="10"/>
  <c r="AZ236" i="10" s="1"/>
  <c r="BB241" i="10"/>
  <c r="AZ241" i="10" s="1"/>
  <c r="BB58" i="10"/>
  <c r="BB300" i="10"/>
  <c r="AZ300" i="10" s="1"/>
  <c r="BB52" i="10"/>
  <c r="AZ52" i="10" s="1"/>
  <c r="BB319" i="10"/>
  <c r="AZ319" i="10" s="1"/>
  <c r="BB299" i="10"/>
  <c r="AZ299" i="10" s="1"/>
  <c r="BB473" i="10"/>
  <c r="AZ473" i="10" s="1"/>
  <c r="BB325" i="10"/>
  <c r="AZ325" i="10" s="1"/>
  <c r="BB308" i="10"/>
  <c r="AZ308" i="10" s="1"/>
  <c r="BB328" i="10"/>
  <c r="AZ328" i="10" s="1"/>
  <c r="BB298" i="10"/>
  <c r="AZ298" i="10" s="1"/>
  <c r="BB264" i="10"/>
  <c r="AZ264" i="10" s="1"/>
  <c r="BB393" i="10"/>
  <c r="AZ393" i="10" s="1"/>
  <c r="BB17" i="10"/>
  <c r="AZ17" i="10" s="1"/>
  <c r="BB131" i="10"/>
  <c r="AZ131" i="10" s="1"/>
  <c r="BB154" i="10"/>
  <c r="AZ154" i="10" s="1"/>
  <c r="BB371" i="10"/>
  <c r="AZ371" i="10" s="1"/>
  <c r="BB68" i="10"/>
  <c r="AZ68" i="10" s="1"/>
  <c r="BB150" i="10"/>
  <c r="BB214" i="10"/>
  <c r="AZ214" i="10" s="1"/>
  <c r="BB484" i="10"/>
  <c r="AZ484" i="10" s="1"/>
  <c r="BB190" i="10"/>
  <c r="AZ190" i="10" s="1"/>
  <c r="BB351" i="10"/>
  <c r="AZ351" i="10" s="1"/>
  <c r="BB98" i="10"/>
  <c r="AZ98" i="10" s="1"/>
  <c r="BB128" i="10"/>
  <c r="AZ128" i="10" s="1"/>
  <c r="BB201" i="10"/>
  <c r="AZ201" i="10" s="1"/>
  <c r="BB266" i="10"/>
  <c r="AZ266" i="10" s="1"/>
  <c r="BB22" i="10"/>
  <c r="BB478" i="10"/>
  <c r="AZ478" i="10" s="1"/>
  <c r="BB482" i="10"/>
  <c r="AZ482" i="10" s="1"/>
  <c r="BB237" i="10"/>
  <c r="AZ237" i="10" s="1"/>
  <c r="BB257" i="10"/>
  <c r="AZ257" i="10" s="1"/>
  <c r="BB398" i="10"/>
  <c r="AZ398" i="10" s="1"/>
  <c r="BB405" i="10"/>
  <c r="AZ405" i="10" s="1"/>
  <c r="BB448" i="10"/>
  <c r="AZ448" i="10" s="1"/>
  <c r="BB65" i="10"/>
  <c r="AZ65" i="10" s="1"/>
  <c r="BB247" i="10"/>
  <c r="AZ247" i="10" s="1"/>
  <c r="BB137" i="10"/>
  <c r="AZ137" i="10" s="1"/>
  <c r="BB205" i="10"/>
  <c r="AZ205" i="10" s="1"/>
  <c r="BB91" i="10"/>
  <c r="AZ91" i="10" s="1"/>
  <c r="BB213" i="10"/>
  <c r="AZ213" i="10" s="1"/>
  <c r="BB66" i="10"/>
  <c r="AZ66" i="10" s="1"/>
  <c r="BB403" i="10"/>
  <c r="AZ403" i="10" s="1"/>
  <c r="BB301" i="10"/>
  <c r="AZ301" i="10" s="1"/>
  <c r="BB408" i="10"/>
  <c r="AZ408" i="10" s="1"/>
  <c r="BB498" i="10"/>
  <c r="AZ498" i="10" s="1"/>
  <c r="BB272" i="10"/>
  <c r="AZ272" i="10" s="1"/>
  <c r="BB37" i="10"/>
  <c r="BB56" i="10"/>
  <c r="AZ56" i="10" s="1"/>
  <c r="BB138" i="10"/>
  <c r="AZ138" i="10" s="1"/>
  <c r="BB288" i="10"/>
  <c r="AZ288" i="10" s="1"/>
  <c r="BB290" i="10"/>
  <c r="AZ290" i="10" s="1"/>
  <c r="BB339" i="10"/>
  <c r="AZ339" i="10" s="1"/>
  <c r="BB416" i="10"/>
  <c r="AZ416" i="10" s="1"/>
  <c r="BB254" i="10"/>
  <c r="AZ254" i="10" s="1"/>
  <c r="BB61" i="10"/>
  <c r="AZ61" i="10" s="1"/>
  <c r="BB364" i="10"/>
  <c r="AZ364" i="10" s="1"/>
  <c r="BB18" i="10"/>
  <c r="AZ18" i="10" s="1"/>
  <c r="BB34" i="10"/>
  <c r="AZ34" i="10" s="1"/>
  <c r="BB75" i="10"/>
  <c r="AZ75" i="10" s="1"/>
  <c r="BB238" i="10"/>
  <c r="AZ238" i="10" s="1"/>
  <c r="BB88" i="10"/>
  <c r="AZ88" i="10" s="1"/>
  <c r="BB110" i="10"/>
  <c r="AZ110" i="10" s="1"/>
  <c r="BB286" i="10"/>
  <c r="AZ286" i="10" s="1"/>
  <c r="BB168" i="10"/>
  <c r="AZ168" i="10" s="1"/>
  <c r="BB224" i="10"/>
  <c r="AZ224" i="10" s="1"/>
  <c r="BB471" i="10"/>
  <c r="AZ471" i="10" s="1"/>
  <c r="BB383" i="10"/>
  <c r="AZ383" i="10" s="1"/>
  <c r="BB503" i="10"/>
  <c r="AZ503" i="10" s="1"/>
  <c r="BB421" i="10"/>
  <c r="AZ421" i="10" s="1"/>
  <c r="BB320" i="10"/>
  <c r="AZ320" i="10" s="1"/>
  <c r="BB334" i="10"/>
  <c r="AZ334" i="10" s="1"/>
  <c r="BB262" i="10"/>
  <c r="AZ262" i="10" s="1"/>
  <c r="BB206" i="10"/>
  <c r="AZ206" i="10" s="1"/>
  <c r="BB505" i="10"/>
  <c r="AZ505" i="10" s="1"/>
  <c r="BB256" i="10"/>
  <c r="AZ256" i="10" s="1"/>
  <c r="BB33" i="10"/>
  <c r="AZ33" i="10" s="1"/>
  <c r="BB504" i="10"/>
  <c r="AZ504" i="10" s="1"/>
  <c r="BB165" i="10"/>
  <c r="AZ165" i="10" s="1"/>
  <c r="BB25" i="10"/>
  <c r="AZ25" i="10" s="1"/>
  <c r="BB170" i="10"/>
  <c r="AZ170" i="10" s="1"/>
  <c r="BB132" i="10"/>
  <c r="AZ132" i="10" s="1"/>
  <c r="BB507" i="10"/>
  <c r="AZ507" i="10" s="1"/>
  <c r="BB379" i="10"/>
  <c r="AZ379" i="10" s="1"/>
  <c r="BB107" i="10"/>
  <c r="AZ107" i="10" s="1"/>
  <c r="BB261" i="10"/>
  <c r="AZ261" i="10" s="1"/>
  <c r="BB162" i="10"/>
  <c r="AZ162" i="10" s="1"/>
  <c r="BB332" i="10"/>
  <c r="AZ332" i="10" s="1"/>
  <c r="BB54" i="10"/>
  <c r="AZ54" i="10" s="1"/>
  <c r="BB80" i="10"/>
  <c r="AZ80" i="10" s="1"/>
  <c r="BB169" i="10"/>
  <c r="AZ169" i="10" s="1"/>
  <c r="BB378" i="10"/>
  <c r="AZ378" i="10" s="1"/>
  <c r="BB380" i="10"/>
  <c r="AZ380" i="10" s="1"/>
  <c r="BB72" i="10"/>
  <c r="AZ72" i="10" s="1"/>
  <c r="BB469" i="10"/>
  <c r="AZ469" i="10" s="1"/>
  <c r="BB306" i="10"/>
  <c r="AZ306" i="10" s="1"/>
  <c r="BB84" i="10"/>
  <c r="AZ84" i="10" s="1"/>
  <c r="BB352" i="10"/>
  <c r="AZ352" i="10" s="1"/>
  <c r="BB74" i="10"/>
  <c r="AZ74" i="10" s="1"/>
  <c r="BB362" i="10"/>
  <c r="AZ362" i="10" s="1"/>
  <c r="BB496" i="10"/>
  <c r="AZ496" i="10" s="1"/>
  <c r="BB217" i="10"/>
  <c r="AZ217" i="10" s="1"/>
  <c r="BB55" i="10"/>
  <c r="AZ55" i="10" s="1"/>
  <c r="BB399" i="10"/>
  <c r="AZ399" i="10" s="1"/>
  <c r="BB363" i="10"/>
  <c r="AZ363" i="10" s="1"/>
  <c r="BB159" i="10"/>
  <c r="AZ159" i="10" s="1"/>
  <c r="BB404" i="10"/>
  <c r="AZ404" i="10" s="1"/>
  <c r="BB225" i="10"/>
  <c r="AZ225" i="10" s="1"/>
  <c r="BB202" i="10"/>
  <c r="AZ202" i="10" s="1"/>
  <c r="BB435" i="10"/>
  <c r="AZ435" i="10" s="1"/>
  <c r="BB116" i="10"/>
  <c r="AZ116" i="10" s="1"/>
  <c r="BB118" i="10"/>
  <c r="AZ118" i="10" s="1"/>
  <c r="BB276" i="10"/>
  <c r="AZ276" i="10" s="1"/>
  <c r="BB451" i="10"/>
  <c r="AZ451" i="10" s="1"/>
  <c r="BB440" i="10"/>
  <c r="AZ440" i="10" s="1"/>
  <c r="BB285" i="10"/>
  <c r="AZ285" i="10" s="1"/>
  <c r="BB90" i="10"/>
  <c r="AZ90" i="10" s="1"/>
  <c r="BB160" i="10"/>
  <c r="AZ160" i="10" s="1"/>
  <c r="BB60" i="10"/>
  <c r="AZ60" i="10" s="1"/>
  <c r="BB305" i="10"/>
  <c r="AZ305" i="10" s="1"/>
  <c r="BB234" i="10"/>
  <c r="AZ234" i="10" s="1"/>
  <c r="BB221" i="10"/>
  <c r="AZ221" i="10" s="1"/>
  <c r="BB184" i="10"/>
  <c r="AZ184" i="10" s="1"/>
  <c r="BB372" i="10"/>
  <c r="AZ372" i="10" s="1"/>
  <c r="BB269" i="10"/>
  <c r="AZ269" i="10" s="1"/>
  <c r="BB179" i="10"/>
  <c r="AZ179" i="10" s="1"/>
  <c r="BB273" i="10"/>
  <c r="AZ273" i="10" s="1"/>
  <c r="BB361" i="10"/>
  <c r="AZ361" i="10" s="1"/>
  <c r="BB365" i="10"/>
  <c r="AZ365" i="10" s="1"/>
  <c r="BB419" i="10"/>
  <c r="AZ419" i="10" s="1"/>
  <c r="BB313" i="10"/>
  <c r="AZ313" i="10" s="1"/>
  <c r="BB446" i="10"/>
  <c r="AZ446" i="10" s="1"/>
  <c r="BB304" i="10"/>
  <c r="AZ304" i="10" s="1"/>
  <c r="BB302" i="10"/>
  <c r="AZ302" i="10" s="1"/>
  <c r="BB335" i="10"/>
  <c r="AZ335" i="10" s="1"/>
  <c r="BB385" i="10"/>
  <c r="AZ385" i="10" s="1"/>
  <c r="BB11" i="10"/>
  <c r="AZ11" i="10" s="1"/>
  <c r="BB295" i="10"/>
  <c r="AZ295" i="10" s="1"/>
  <c r="BB209" i="10"/>
  <c r="AZ209" i="10" s="1"/>
  <c r="BB494" i="10"/>
  <c r="AZ494" i="10" s="1"/>
  <c r="BB140" i="10"/>
  <c r="AZ140" i="10" s="1"/>
  <c r="BB322" i="10"/>
  <c r="AZ322" i="10" s="1"/>
  <c r="BB277" i="10"/>
  <c r="AZ277" i="10" s="1"/>
  <c r="BB187" i="10"/>
  <c r="AZ187" i="10" s="1"/>
  <c r="BB191" i="10"/>
  <c r="AZ191" i="10" s="1"/>
  <c r="BB401" i="10"/>
  <c r="AZ401" i="10" s="1"/>
  <c r="BB479" i="10"/>
  <c r="AZ479" i="10" s="1"/>
  <c r="BB470" i="10"/>
  <c r="AZ470" i="10" s="1"/>
  <c r="BB16" i="10"/>
  <c r="BB44" i="10"/>
  <c r="AZ44" i="10" s="1"/>
  <c r="BB466" i="10"/>
  <c r="AZ466" i="10" s="1"/>
  <c r="BB460" i="10"/>
  <c r="AZ460" i="10" s="1"/>
  <c r="BB228" i="10"/>
  <c r="AZ228" i="10" s="1"/>
  <c r="BB376" i="10"/>
  <c r="AZ376" i="10" s="1"/>
  <c r="BB78" i="10"/>
  <c r="AZ78" i="10" s="1"/>
  <c r="BB57" i="10"/>
  <c r="AZ57" i="10" s="1"/>
  <c r="BB309" i="10"/>
  <c r="AZ309" i="10" s="1"/>
  <c r="BB475" i="10"/>
  <c r="AZ475" i="10" s="1"/>
  <c r="BB432" i="10"/>
  <c r="AZ432" i="10" s="1"/>
  <c r="BB21" i="10"/>
  <c r="AZ21" i="10" s="1"/>
  <c r="BB39" i="10"/>
  <c r="AZ39" i="10" s="1"/>
  <c r="BB71" i="10"/>
  <c r="AZ71" i="10" s="1"/>
  <c r="BB62" i="10"/>
  <c r="AZ62" i="10" s="1"/>
  <c r="BB227" i="10"/>
  <c r="AZ227" i="10" s="1"/>
  <c r="BB123" i="10"/>
  <c r="AZ123" i="10" s="1"/>
  <c r="BB456" i="10"/>
  <c r="AZ456" i="10" s="1"/>
  <c r="BB491" i="10"/>
  <c r="AZ491" i="10" s="1"/>
  <c r="BB443" i="10"/>
  <c r="AZ443" i="10" s="1"/>
  <c r="BB278" i="10"/>
  <c r="AZ278" i="10" s="1"/>
  <c r="BB211" i="10"/>
  <c r="AZ211" i="10" s="1"/>
  <c r="BB166" i="10"/>
  <c r="AZ166" i="10" s="1"/>
  <c r="BB340" i="10"/>
  <c r="AZ340" i="10" s="1"/>
  <c r="BB125" i="10"/>
  <c r="AZ125" i="10" s="1"/>
  <c r="BB69" i="10"/>
  <c r="AZ69" i="10" s="1"/>
  <c r="BB259" i="10"/>
  <c r="AZ259" i="10" s="1"/>
  <c r="BB397" i="10"/>
  <c r="AZ397" i="10" s="1"/>
  <c r="BB307" i="10"/>
  <c r="AZ307" i="10" s="1"/>
  <c r="BB428" i="10"/>
  <c r="AZ428" i="10" s="1"/>
  <c r="BB200" i="10"/>
  <c r="AZ200" i="10" s="1"/>
  <c r="BB28" i="10"/>
  <c r="BB105" i="10"/>
  <c r="AZ105" i="10" s="1"/>
  <c r="BB232" i="10"/>
  <c r="AZ232" i="10" s="1"/>
  <c r="BB109" i="10"/>
  <c r="AZ109" i="10" s="1"/>
  <c r="BB476" i="10"/>
  <c r="AZ476" i="10" s="1"/>
  <c r="BB108" i="10"/>
  <c r="AZ108" i="10" s="1"/>
  <c r="BB141" i="10"/>
  <c r="AZ141" i="10" s="1"/>
  <c r="BB195" i="10"/>
  <c r="AZ195" i="10" s="1"/>
  <c r="BB458" i="10"/>
  <c r="AZ458" i="10" s="1"/>
  <c r="BB407" i="10"/>
  <c r="AZ407" i="10" s="1"/>
  <c r="BB462" i="10"/>
  <c r="AZ462" i="10" s="1"/>
  <c r="BB293" i="10"/>
  <c r="AZ293" i="10" s="1"/>
  <c r="BB490" i="10"/>
  <c r="AZ490" i="10" s="1"/>
  <c r="BB381" i="10"/>
  <c r="AZ381" i="10" s="1"/>
  <c r="BB369" i="10"/>
  <c r="AZ369" i="10" s="1"/>
  <c r="BB330" i="10"/>
  <c r="AZ330" i="10" s="1"/>
  <c r="BB412" i="10"/>
  <c r="AZ412" i="10" s="1"/>
  <c r="BB410" i="10"/>
  <c r="AZ410" i="10" s="1"/>
  <c r="BB495" i="10"/>
  <c r="AZ495" i="10" s="1"/>
  <c r="BB216" i="10"/>
  <c r="AZ216" i="10" s="1"/>
  <c r="BB20" i="10"/>
  <c r="AZ20" i="10" s="1"/>
  <c r="BB249" i="10"/>
  <c r="AZ249" i="10" s="1"/>
  <c r="BB29" i="10"/>
  <c r="AZ29" i="10" s="1"/>
  <c r="BB158" i="10"/>
  <c r="AZ158" i="10" s="1"/>
  <c r="BB402" i="10"/>
  <c r="AZ402" i="10" s="1"/>
  <c r="BB289" i="10"/>
  <c r="AZ289" i="10" s="1"/>
  <c r="BB155" i="10"/>
  <c r="AZ155" i="10" s="1"/>
  <c r="BB50" i="10"/>
  <c r="AZ50" i="10" s="1"/>
  <c r="BB122" i="10"/>
  <c r="AZ122" i="10" s="1"/>
  <c r="BB27" i="10"/>
  <c r="AZ27" i="10" s="1"/>
  <c r="BB192" i="10"/>
  <c r="AZ192" i="10" s="1"/>
  <c r="BB450" i="10"/>
  <c r="AZ450" i="10" s="1"/>
  <c r="BB392" i="10"/>
  <c r="AZ392" i="10" s="1"/>
  <c r="BB281" i="10"/>
  <c r="AZ281" i="10" s="1"/>
  <c r="BB82" i="10"/>
  <c r="AZ82" i="10" s="1"/>
  <c r="BB449" i="10"/>
  <c r="AZ449" i="10" s="1"/>
  <c r="BB275" i="10"/>
  <c r="AZ275" i="10" s="1"/>
  <c r="BB67" i="10"/>
  <c r="AZ67" i="10" s="1"/>
  <c r="BB76" i="10"/>
  <c r="AZ76" i="10" s="1"/>
  <c r="BB268" i="10"/>
  <c r="AZ268" i="10" s="1"/>
  <c r="BB359" i="10"/>
  <c r="AZ359" i="10" s="1"/>
  <c r="BB329" i="10"/>
  <c r="AZ329" i="10" s="1"/>
  <c r="BB455" i="10"/>
  <c r="AZ455" i="10" s="1"/>
  <c r="BB338" i="10"/>
  <c r="AZ338" i="10" s="1"/>
  <c r="BB255" i="10"/>
  <c r="AZ255" i="10" s="1"/>
  <c r="BB212" i="10"/>
  <c r="AZ212" i="10" s="1"/>
  <c r="BB472" i="10"/>
  <c r="AZ472" i="10" s="1"/>
  <c r="BB196" i="10"/>
  <c r="AZ196" i="10" s="1"/>
  <c r="BB454" i="10"/>
  <c r="AZ454" i="10" s="1"/>
  <c r="BB188" i="10"/>
  <c r="AZ188" i="10" s="1"/>
  <c r="BB194" i="10"/>
  <c r="AZ194" i="10" s="1"/>
  <c r="BB317" i="10"/>
  <c r="AZ317" i="10" s="1"/>
  <c r="BB438" i="10"/>
  <c r="AZ438" i="10" s="1"/>
  <c r="BB265" i="10"/>
  <c r="AZ265" i="10" s="1"/>
  <c r="BB73" i="10"/>
  <c r="AZ73" i="10" s="1"/>
  <c r="BB115" i="10"/>
  <c r="AZ115" i="10" s="1"/>
  <c r="BB391" i="10"/>
  <c r="AZ391" i="10" s="1"/>
  <c r="BB51" i="10"/>
  <c r="BB250" i="10"/>
  <c r="AZ250" i="10" s="1"/>
  <c r="BB382" i="10"/>
  <c r="AZ382" i="10" s="1"/>
  <c r="BB311" i="10"/>
  <c r="AZ311" i="10" s="1"/>
  <c r="BB447" i="10"/>
  <c r="AZ447" i="10" s="1"/>
  <c r="BB444" i="10"/>
  <c r="AZ444" i="10" s="1"/>
  <c r="AZ506" i="10"/>
  <c r="AZ150" i="10" l="1"/>
  <c r="AZ477" i="10"/>
  <c r="AZ279" i="10"/>
  <c r="AZ151" i="10"/>
  <c r="AZ24" i="10"/>
  <c r="AZ342" i="10"/>
  <c r="AZ409" i="10"/>
  <c r="AZ145" i="10"/>
  <c r="AZ367" i="10"/>
  <c r="AZ104" i="10"/>
  <c r="AZ341" i="10"/>
  <c r="AZ453" i="10"/>
  <c r="AZ417" i="10"/>
  <c r="AZ121" i="10"/>
  <c r="AZ86" i="10"/>
  <c r="AZ465" i="10"/>
  <c r="AZ87" i="10"/>
  <c r="AZ139" i="10"/>
  <c r="AZ215" i="10"/>
  <c r="AZ287" i="10"/>
  <c r="AZ431" i="10"/>
  <c r="AZ97" i="10"/>
  <c r="AZ373" i="10"/>
  <c r="AZ175" i="10"/>
  <c r="AZ59" i="10"/>
  <c r="AZ36" i="10"/>
  <c r="AZ58" i="10"/>
  <c r="CV9" i="10"/>
  <c r="AZ37" i="10"/>
  <c r="AZ51" i="10"/>
  <c r="AU9" i="10"/>
  <c r="AZ49" i="10"/>
  <c r="AZ22" i="10"/>
  <c r="CW9" i="10"/>
  <c r="AZ13" i="10"/>
  <c r="AZ28" i="10"/>
  <c r="AZ16" i="10"/>
  <c r="CX9" i="10"/>
  <c r="A2" i="10"/>
  <c r="GF1" i="16" s="1"/>
  <c r="AV9" i="10"/>
  <c r="A3" i="20"/>
  <c r="A1" i="20" s="1"/>
  <c r="O3" i="20"/>
  <c r="Q40" i="20" s="1"/>
  <c r="AZ47" i="10"/>
  <c r="AZ492" i="10"/>
  <c r="AZ9" i="10" l="1"/>
  <c r="A1" i="10" s="1"/>
  <c r="A3" i="16" s="1"/>
  <c r="B2" i="16" s="1"/>
  <c r="Q17" i="20"/>
  <c r="Q34" i="20"/>
  <c r="Q6" i="20"/>
  <c r="Q51" i="20"/>
  <c r="Q28" i="20"/>
  <c r="Q24" i="20"/>
  <c r="Q5" i="20"/>
  <c r="Q20" i="20"/>
  <c r="Q50" i="20"/>
  <c r="Q46" i="20"/>
  <c r="Q48" i="20"/>
  <c r="Q45" i="20"/>
  <c r="Q16" i="20"/>
  <c r="Q26" i="20"/>
  <c r="Q18" i="20"/>
  <c r="Q54" i="20"/>
  <c r="Q39" i="20"/>
  <c r="Q15" i="20"/>
  <c r="Q30" i="20"/>
  <c r="X6" i="10"/>
  <c r="Q10" i="20"/>
  <c r="Q43" i="20"/>
  <c r="Q29" i="20"/>
  <c r="Q31" i="20"/>
  <c r="Q14" i="20"/>
  <c r="Q21" i="20"/>
  <c r="Q44" i="20"/>
  <c r="Q23" i="20"/>
  <c r="Q47" i="20"/>
  <c r="Q33" i="20"/>
  <c r="Q41" i="20"/>
  <c r="Q38" i="20"/>
  <c r="Q53" i="20"/>
  <c r="Q37" i="20"/>
  <c r="C2" i="20"/>
  <c r="Q13" i="20"/>
  <c r="Q25" i="20"/>
  <c r="Q9" i="20"/>
  <c r="Q32" i="20"/>
  <c r="Q42" i="20"/>
  <c r="Q52" i="20"/>
  <c r="Q27" i="20"/>
  <c r="Q22" i="20"/>
  <c r="Q7" i="20"/>
  <c r="Q19" i="20"/>
  <c r="Q8" i="20"/>
  <c r="Q11" i="20"/>
  <c r="Q36" i="20"/>
  <c r="Q12" i="20"/>
  <c r="Q35" i="20"/>
  <c r="Q49" i="20"/>
  <c r="A4" i="10"/>
  <c r="W6" i="10"/>
  <c r="F12" i="13" l="1"/>
  <c r="B13" i="13" s="1"/>
  <c r="A1" i="16" s="1"/>
  <c r="M1" i="16" s="1"/>
  <c r="C8" i="10"/>
  <c r="H10" i="13" l="1"/>
</calcChain>
</file>

<file path=xl/sharedStrings.xml><?xml version="1.0" encoding="utf-8"?>
<sst xmlns="http://schemas.openxmlformats.org/spreadsheetml/2006/main" count="770" uniqueCount="421">
  <si>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</si>
  <si>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</si>
  <si>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</si>
  <si>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</si>
  <si>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</si>
  <si>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</si>
  <si>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</si>
  <si>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</si>
  <si>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</si>
  <si>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</si>
  <si>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</si>
  <si>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</si>
  <si>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</si>
  <si>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</si>
  <si>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</si>
  <si>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</si>
  <si>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</si>
  <si>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</si>
  <si>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</si>
  <si>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</si>
  <si>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</si>
  <si>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</si>
  <si>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</si>
  <si>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</si>
  <si>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</si>
  <si>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</si>
  <si>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</si>
  <si>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</si>
  <si>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</si>
  <si>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</si>
  <si>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</si>
  <si>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</si>
  <si>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</si>
  <si>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</si>
  <si>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</si>
  <si>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</si>
  <si>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</si>
  <si>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</si>
  <si>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</si>
  <si>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</si>
  <si>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</si>
  <si>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</si>
  <si>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</si>
  <si>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</si>
  <si>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</si>
  <si>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</si>
  <si>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</si>
  <si>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</si>
  <si>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</si>
  <si>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</si>
  <si>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</si>
  <si>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</si>
  <si>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</si>
  <si>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</si>
  <si>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</si>
  <si>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</si>
  <si>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</si>
  <si>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</si>
  <si>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</si>
  <si>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</si>
  <si>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</si>
  <si>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</si>
  <si>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</si>
  <si>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</si>
  <si>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</si>
  <si>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</si>
  <si>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</si>
  <si>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</si>
  <si>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</si>
  <si>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</si>
  <si>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</si>
  <si>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</si>
  <si>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</si>
  <si>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</si>
  <si>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</si>
  <si>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</si>
  <si>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</si>
  <si>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</si>
  <si>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</si>
  <si>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</si>
  <si>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</si>
  <si>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</si>
  <si>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</si>
  <si>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</si>
  <si>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</si>
  <si>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</si>
  <si>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</si>
  <si>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</si>
  <si>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</si>
  <si>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</si>
  <si>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</si>
  <si>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</si>
  <si>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</si>
  <si>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</si>
  <si>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</si>
  <si>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</si>
  <si>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</si>
  <si>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</si>
  <si>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</si>
  <si>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</si>
  <si>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</si>
  <si>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</si>
  <si>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</si>
  <si>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</si>
  <si>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</si>
  <si>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</si>
  <si>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</si>
  <si>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</si>
  <si>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</si>
  <si>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</si>
  <si>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</si>
  <si>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</si>
  <si>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</si>
  <si>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</si>
  <si>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</si>
  <si>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</si>
  <si>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</si>
  <si>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</si>
  <si>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</si>
  <si>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</si>
  <si>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</si>
  <si>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</si>
  <si>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</si>
  <si>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</si>
  <si>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</si>
  <si>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</si>
  <si>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</si>
  <si>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</si>
  <si>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</si>
  <si>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</si>
  <si>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</si>
  <si>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</si>
  <si>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</si>
  <si>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</si>
  <si>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</si>
  <si>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</si>
  <si>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</si>
  <si>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Закройте форму, отказавшись сохранять изменения (это сделано в п. 6.2.)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</si>
  <si>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</si>
  <si>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</si>
  <si>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</si>
  <si>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</si>
  <si>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</si>
  <si>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</si>
  <si>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</si>
  <si>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</si>
  <si>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</si>
  <si>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</si>
  <si>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</si>
  <si>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</si>
  <si>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</si>
  <si>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</si>
  <si>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</si>
  <si>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</si>
  <si>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</si>
  <si>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</si>
  <si>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 xml:space="preserve">Обязательно прикрепите к письму проблемные файлы: заполненную форму, csv-отчёт. При необходимости прикрепите скриншот (снимок экрана)*. 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</si>
  <si>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</si>
  <si>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</si>
  <si>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</si>
  <si>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</si>
  <si>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</si>
  <si>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</si>
  <si>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</si>
  <si>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</si>
  <si>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</si>
  <si>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</si>
  <si>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</si>
  <si>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</si>
  <si>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</si>
  <si>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</si>
  <si>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</si>
  <si>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6.0 или 7.0);
4) неверный формат сдаваемого в систему файла (см. п. 6.4 или 7.4).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</si>
  <si>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</si>
  <si>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</si>
  <si>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</si>
  <si>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</si>
  <si>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</si>
  <si>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При заполнении печатного протокола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</si>
  <si>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</si>
  <si>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</si>
  <si>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</si>
  <si>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</si>
  <si>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</si>
  <si>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</si>
  <si>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</si>
  <si>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</si>
  <si>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</si>
  <si>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</si>
  <si>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</si>
  <si>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</si>
  <si>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</si>
  <si>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</si>
  <si>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</si>
  <si>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</si>
  <si>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</si>
  <si>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</si>
  <si>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</si>
  <si>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</si>
  <si>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</si>
  <si>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</si>
  <si>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</si>
  <si>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</si>
  <si>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</si>
  <si>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</si>
  <si>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</si>
  <si>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</si>
  <si>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</si>
  <si>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</si>
  <si>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</si>
  <si>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</si>
  <si>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</si>
  <si>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</si>
  <si>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</si>
  <si>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</si>
  <si>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</si>
  <si>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</si>
  <si>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</si>
  <si>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</si>
  <si>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</si>
  <si>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</si>
  <si>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 xml:space="preserve">Перенесите данные из печатного протокола в электронный. </t>
  </si>
  <si>
    <t>16042019bi6</t>
  </si>
  <si>
    <t>Строчкой выше дайте файлу имя otchet, добавив дату, предмет, класс и т.д. по необходимости. Используйте только латинские буквы. 
Например: otchet20190411bi6.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</si>
  <si>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otchet20190411bi6.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</si>
  <si>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</si>
  <si>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</si>
  <si>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</si>
  <si>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</si>
  <si>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</si>
  <si>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</si>
  <si>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</si>
  <si>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</si>
  <si>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</si>
  <si>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</si>
  <si>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</si>
  <si>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</si>
  <si>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</si>
  <si>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</si>
  <si>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</si>
  <si>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</si>
  <si>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</si>
  <si>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Учебник 2</t>
  </si>
  <si>
    <t>Учебник 2. Другое</t>
  </si>
  <si>
    <t>ФПУ 2013</t>
  </si>
  <si>
    <t>ФПУ 2018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</si>
  <si>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</si>
  <si>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</si>
  <si>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</si>
  <si>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</si>
  <si>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</si>
  <si>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</si>
  <si>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</si>
  <si>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</si>
  <si>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</si>
  <si>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</si>
  <si>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</si>
  <si>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</si>
  <si>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</si>
  <si>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</si>
  <si>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</si>
  <si>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</si>
  <si>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</si>
  <si>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</si>
  <si>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</si>
  <si>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</si>
  <si>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</si>
  <si>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</si>
  <si>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</si>
  <si>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</si>
  <si>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</si>
  <si>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</si>
  <si>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</si>
  <si>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</si>
  <si>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t>Рекомендации: распечатайте лист Протокол для внесения в него баллов в процессе проверки работ. После того как все работы проверены и бумажный протокол заполнен, нужно перенести данные из бумажного протокола на лист "Протокол"  данной формы.</t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</si>
  <si>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</si>
  <si>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>.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</si>
  <si>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</si>
  <si>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</si>
  <si>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</si>
  <si>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</si>
  <si>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t>В зависимости от того, в какой программе вы работаете с данной формой, выполните раздел 5 или 6 инструкции.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</si>
  <si>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</si>
  <si>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</si>
  <si>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</si>
  <si>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</si>
  <si>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</si>
  <si>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</si>
  <si>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</si>
  <si>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</si>
  <si>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</si>
  <si>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</si>
  <si>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</si>
  <si>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</si>
  <si>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is7.1</t>
  </si>
  <si>
    <t>1.2.3.1.1.2</t>
  </si>
  <si>
    <t>Андреев И.Л.,Федоров И.Н.,Амосова И.В. История России XVI - конец XVII века 7 класс ООО "ДРОФА"</t>
  </si>
  <si>
    <t>is7.1 Андреев И.Л.,Федоров И.Н.,Амосова И.В. История России XVI - конец XVII века 7 класс ООО "ДРОФА"</t>
  </si>
  <si>
    <t>is7.2</t>
  </si>
  <si>
    <t>1.2.3.1.2.2</t>
  </si>
  <si>
    <t>Арсентьев Н.М.,Данилов А.А.,Курукин И.В. и др./Под ред. Торкунова А.В. История России (в 2 частях) 7 класс АО "Издательство "Просвещение"</t>
  </si>
  <si>
    <t>is7.2 Арсентьев Н.М.,Данилов А.А.,Курукин И.В. и др./Под ред. Торкунова А.В. История России (в 2 частях) 7 класс АО "Издательство "Просвещение"</t>
  </si>
  <si>
    <t>is7.3</t>
  </si>
  <si>
    <t>1.2.3.1.3.2</t>
  </si>
  <si>
    <t>Пчелов Е.В.,Лукин П.В./Под ред. Петрова Ю.А. История России. XVI - XVII века 7 класс ООО "Русское слово-учебник"</t>
  </si>
  <si>
    <t>is7.3 Пчелов Е.В.,Лукин П.В./Под ред. Петрова Ю.А. История России. XVI - XVII века 7 класс ООО "Русское слово-учебник"</t>
  </si>
  <si>
    <t>is7.4</t>
  </si>
  <si>
    <t>1.2.3.1.4.2</t>
  </si>
  <si>
    <t>Вовина В.Г.,Баранов П.А.,Пашкова Т.Н. и др.;под ред. Тишкова В.А. История России 7 класс ООО Издательский центр "ВЕНТАНА-ГРАФ"</t>
  </si>
  <si>
    <t>is7.4 Вовина В.Г.,Баранов П.А.,Пашкова Т.Н. и др.;под ред. Тишкова В.А. История России 7 класс ООО Издательский центр "ВЕНТАНА-ГРАФ"</t>
  </si>
  <si>
    <t>is7.5</t>
  </si>
  <si>
    <t>1.2.3.1.5.2</t>
  </si>
  <si>
    <t>Андреев И.Л.,Данилевский И.Н.,Федоров И.Н. и др. История России: XVI - конец XVII в. 7 класс ООО "ДРОФА"</t>
  </si>
  <si>
    <t>is7.5 Андреев И.Л.,Данилевский И.Н.,Федоров И.Н. и др. История России: XVI - конец XVII в. 7 класс ООО "ДРОФА"</t>
  </si>
  <si>
    <t>is7.6</t>
  </si>
  <si>
    <t>1.2.3.2.1.3</t>
  </si>
  <si>
    <t>Юдовская А.Я.,Баранов П.А.,Ванюшкина Л.М./Под ред. Искендерова А.А. Всеобщая история. История Нового времени 7 класс АО "Издательство "Просвещение"</t>
  </si>
  <si>
    <t>is7.6 Юдовская А.Я.,Баранов П.А.,Ванюшкина Л.М./Под ред. Искендерова А.А. Всеобщая история. История Нового времени 7 класс АО "Издательство "Просвещение"</t>
  </si>
  <si>
    <t>is7.7</t>
  </si>
  <si>
    <t>1.2.3.2.2.3</t>
  </si>
  <si>
    <t>Дмитриева О.В. Под ред. Карпова С.П. Всеобщая история. История Нового времени. Конец XV - XVII век 7 класс ООО "Русское слово-учебник"</t>
  </si>
  <si>
    <t>is7.7 Дмитриева О.В. Под ред. Карпова С.П. Всеобщая история. История Нового времени. Конец XV - XVII век 7 класс ООО "Русское слово-учебник"</t>
  </si>
  <si>
    <t>is7.8</t>
  </si>
  <si>
    <t>1.2.3.2.3.3</t>
  </si>
  <si>
    <t>Ведюшкин В.А.,Бовыкин Д.Ю. Всеобщая история. Новое время 7 класс АО "Издательство "Просвещение"</t>
  </si>
  <si>
    <t>is7.8 Ведюшкин В.А.,Бовыкин Д.Ю. Всеобщая история. Новое время 7 класс АО "Издательство "Просвещение"</t>
  </si>
  <si>
    <t>is7.9</t>
  </si>
  <si>
    <t xml:space="preserve">Баранов П.А., Вовина В.Г., Лебедева И.М. и др./Под ред. Ганелина Р.Ш. История России  7 класс  ВЕНТАНА-ГРАФ </t>
  </si>
  <si>
    <t xml:space="preserve">is7.9 Баранов П.А., Вовина В.Г., Лебедева И.М. и др./Под ред. Ганелина Р.Ш. История России  7 класс  ВЕНТАНА-ГРАФ </t>
  </si>
  <si>
    <t>is7.10</t>
  </si>
  <si>
    <t xml:space="preserve">Юдовская А.Я., Баранов П.А., Ванюшкина Л.М. Всеобщая история. История Нового времени. 1500 - 1800  7 класс  Просвещение </t>
  </si>
  <si>
    <t xml:space="preserve">is7.10 Юдовская А.Я., Баранов П.А., Ванюшкина Л.М. Всеобщая история. История Нового времени. 1500 - 1800  7 класс  Просвещение </t>
  </si>
  <si>
    <t>is7.11</t>
  </si>
  <si>
    <t xml:space="preserve">Намазова А.С., Захарова Е.Н. Всеобщая история. История Нового времени  7 класс  Мнемозина </t>
  </si>
  <si>
    <t xml:space="preserve">is7.11 Намазова А.С., Захарова Е.Н. Всеобщая история. История Нового времени  7 класс  Мнемозина </t>
  </si>
  <si>
    <t>is7.12</t>
  </si>
  <si>
    <t xml:space="preserve">Андреев И.Л., Данилевский И.Н. История России  7 класс  Мнемозина </t>
  </si>
  <si>
    <t xml:space="preserve">is7.12 Андреев И.Л., Данилевский И.Н. История России  7 класс  Мнемозина </t>
  </si>
  <si>
    <t>is7.13</t>
  </si>
  <si>
    <t xml:space="preserve">Данилов А.А. История. Россия в XVII - XVIII веках  7 класс  Просвещение </t>
  </si>
  <si>
    <t xml:space="preserve">is7.13 Данилов А.А. История. Россия в XVII - XVIII веках  7 класс  Просвещение </t>
  </si>
  <si>
    <t>is7.14</t>
  </si>
  <si>
    <t xml:space="preserve">Данилов А.А., Косулина Л.Г. История России  7 класс  Просвещение </t>
  </si>
  <si>
    <t xml:space="preserve">is7.14 Данилов А.А., Косулина Л.Г. История России  7 класс  Просвещение </t>
  </si>
  <si>
    <t>is7.15</t>
  </si>
  <si>
    <t xml:space="preserve">Данилов Д.Д., Сизова Е.В., Кузнецов А.В. и др. Всеобщая история. История Нового времени  7 класс  Баласс </t>
  </si>
  <si>
    <t xml:space="preserve">is7.15 Данилов Д.Д., Сизова Е.В., Кузнецов А.В. и др. Всеобщая история. История Нового времени  7 класс  Баласс </t>
  </si>
  <si>
    <t>is7.16</t>
  </si>
  <si>
    <t xml:space="preserve">Данилов Д.Д., Лисейцев Д.В., Павлова Н.С. и др. История России. XVI - XVIII века  7 класс  Баласс </t>
  </si>
  <si>
    <t xml:space="preserve">is7.16 Данилов Д.Д., Лисейцев Д.В., Павлова Н.С. и др. История России. XVI - XVIII века  7 класс  Баласс </t>
  </si>
  <si>
    <t>is7.17</t>
  </si>
  <si>
    <t xml:space="preserve">Киселев А.Ф., Попов В.П. История России  7 класс  Дрофа </t>
  </si>
  <si>
    <t xml:space="preserve">is7.17 Киселев А.Ф., Попов В.П. История России  7 класс  Дрофа </t>
  </si>
  <si>
    <t>is7.18</t>
  </si>
  <si>
    <t xml:space="preserve">Ведюшкин В.А., Бурин С.Н. Всеобщая история. История Нового времени  7 класс  Дрофа </t>
  </si>
  <si>
    <t xml:space="preserve">is7.18 Ведюшкин В.А., Бурин С.Н. Всеобщая история. История Нового времени  7 класс  Дрофа </t>
  </si>
  <si>
    <t>is7.19</t>
  </si>
  <si>
    <t xml:space="preserve">Лубченков Ю.Н., Михайлов В.В.История России  7 класс  Мнемозина </t>
  </si>
  <si>
    <t xml:space="preserve">is7.19 Лубченков Ю.Н., Михайлов В.В.История России  7 класс  Мнемозина </t>
  </si>
  <si>
    <t>is7.20</t>
  </si>
  <si>
    <t xml:space="preserve">Носков В.В., Андреевская Т.П.Всеобщая история  7 класс  ВЕНТАНА-ГРАФ </t>
  </si>
  <si>
    <t xml:space="preserve">is7.20 Носков В.В., Андреевская Т.П.Всеобщая история  7 класс  ВЕНТАНА-ГРАФ </t>
  </si>
  <si>
    <t>is7.21</t>
  </si>
  <si>
    <t xml:space="preserve">Дмитриева О.В. Всеобщая история. История Нового времени  7 класс  Русское слово </t>
  </si>
  <si>
    <t xml:space="preserve">is7.21 Дмитриева О.В. Всеобщая история. История Нового времени  7 класс  Русское слово </t>
  </si>
  <si>
    <t>is7.22</t>
  </si>
  <si>
    <t xml:space="preserve">Пчелов Е.В. История России. XVII - XVIII века  7 класс  Русское слово </t>
  </si>
  <si>
    <t xml:space="preserve">is7.22 Пчелов Е.В. История России. XVII - XVIII века  7 класс  Русское слово </t>
  </si>
  <si>
    <t>is7.23</t>
  </si>
  <si>
    <t xml:space="preserve">Сахаров А.Н. История России  7 класс  Просвещение </t>
  </si>
  <si>
    <t xml:space="preserve">is7.23 Сахаров А.Н. История России  7 класс  Просвещение </t>
  </si>
  <si>
    <t>is7.24</t>
  </si>
  <si>
    <t xml:space="preserve">Ведюшкин В.А., Бовыкин Д.Ю. История. Новое время. Конец XV - конец XVIII века  7 класс  Просвещение </t>
  </si>
  <si>
    <t xml:space="preserve">is7.24 Ведюшкин В.А., Бовыкин Д.Ю. История. Новое время. Конец XV - конец XVIII века  7 класс  Просвещение </t>
  </si>
  <si>
    <t>is7.25</t>
  </si>
  <si>
    <t xml:space="preserve">Ревякин А.В./Под ред. Чубарьяна А.О. Всеобщая история. История Нового времени. 1500 - 1800  7 класс  Просвещение </t>
  </si>
  <si>
    <t xml:space="preserve">is7.25 Ревякин А.В./Под ред. Чубарьяна А.О. Всеобщая история. История Нового времени. 1500 - 1800  7 класс  Просвещение </t>
  </si>
  <si>
    <t>is7.26</t>
  </si>
  <si>
    <t xml:space="preserve">Черникова Т.В./Под ред. Сахарова А.Н. История России  7 класс  Дрофа </t>
  </si>
  <si>
    <t xml:space="preserve">is7.26 Черникова Т.В./Под ред. Сахарова А.Н. История России  7 класс  Дрофа </t>
  </si>
  <si>
    <t>is7.27</t>
  </si>
  <si>
    <t xml:space="preserve">Юдовская А.Я., Баранов П.А., Ванюшкина Л.М. Всеобщая история. История Нового времени  7 класс  Просвещение </t>
  </si>
  <si>
    <t xml:space="preserve">is7.27 Юдовская А.Я., Баранов П.А., Ванюшкина Л.М. Всеобщая история. История Нового времени  7 класс  Просвещение </t>
  </si>
  <si>
    <t>is7.28</t>
  </si>
  <si>
    <t xml:space="preserve">Данилов Д.Д., Кузнецов А.В., Кузнецова С.С. и др. Всеобщаяистория. История Нового времени  7 класс  Баласс </t>
  </si>
  <si>
    <t xml:space="preserve">is7.28 Данилов Д.Д., Кузнецов А.В., Кузнецова С.С. и др. Всеобщаяистория. История Нового времени  7 класс  Баласс </t>
  </si>
  <si>
    <t>is7.29</t>
  </si>
  <si>
    <t xml:space="preserve">Данилов Д.Д., Лисейцев Д.В., Павлова Н.С. и др. История России (XVI - XVIII века)  7 класс  Баласс </t>
  </si>
  <si>
    <t xml:space="preserve">is7.29 Данилов Д.Д., Лисейцев Д.В., Павлова Н.С. и др. История России (XVI - XVIII века)  7 класс  Баласс </t>
  </si>
  <si>
    <t>is7.30</t>
  </si>
  <si>
    <t xml:space="preserve">Данилов А.А. История  7 класс  Просвещение </t>
  </si>
  <si>
    <t xml:space="preserve">is7.30 Данилов А.А. История  7 класс  Просвещение </t>
  </si>
  <si>
    <t>is7.31</t>
  </si>
  <si>
    <t xml:space="preserve">Перевезенцев С.В., Перевезенцева Т.В. История России  7 класс  Русское слово </t>
  </si>
  <si>
    <t xml:space="preserve">is7.31 Перевезенцев С.В., Перевезенцева Т.В. История России  7 класс  Русское слово </t>
  </si>
  <si>
    <t>is7.32</t>
  </si>
  <si>
    <t xml:space="preserve">Пчелов Е.В. История России  7 класс  Русское слово </t>
  </si>
  <si>
    <t xml:space="preserve">is7.32 Пчелов Е.В. История России  7 класс  Русское слово </t>
  </si>
  <si>
    <t>is7.33</t>
  </si>
  <si>
    <t xml:space="preserve">Ревякин А.В./Под ред. Чубарьяна А.О. Всеобщая история. История Нового времени  7 класс  Просвещение </t>
  </si>
  <si>
    <t xml:space="preserve">is7.33 Ревякин А.В./Под ред. Чубарьяна А.О. Всеобщая история. История Нового времени  7 класс  Просвещение </t>
  </si>
  <si>
    <t>is7.34</t>
  </si>
  <si>
    <t xml:space="preserve">Данилов А.А., Косулина Л.Г. История  7 класс  Просвещение </t>
  </si>
  <si>
    <t xml:space="preserve">is7.34 Данилов А.А., Косулина Л.Г. История  7 класс  Просвещение </t>
  </si>
  <si>
    <t>is7.35</t>
  </si>
  <si>
    <t xml:space="preserve">Кацва Л.А., Юрганов А.Л. История России  7 класс  Просвещение </t>
  </si>
  <si>
    <t xml:space="preserve">is7.35 Кацва Л.А., Юрганов А.Л. История России  7 класс  Просвещение </t>
  </si>
  <si>
    <t>is7.36</t>
  </si>
  <si>
    <t>другое</t>
  </si>
  <si>
    <t>is7.36 другое</t>
  </si>
  <si>
    <t>Всероссийские проверочные работы. 2020 г.</t>
  </si>
  <si>
    <t>Данная форма предназначена для работы в MS Excel 2010-2016 или OpenOffice Calc</t>
  </si>
  <si>
    <t>Раздел "Перечень учебников" необходим для ознакомления с предлагаемым перечнем учебника, чтобы отметить учебник, по которому занимались обучающиеся в предыдущем учебном году в разделе "Классы".</t>
  </si>
  <si>
    <t>В графу "Основной учебник по предмету" необходимо внести учебник, по которому занимались обучающиеся в предыдущем учебном году. Для каждого класса необходимо внести один учебник.
Необходимо предварительно ознакомиться с перечнем учебников на листе "Перечень учебников", выбрать учебник, по которому занимались обучающиеся в предыдущем учебном году.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</si>
  <si>
    <t>Далее укажите пол участника и отметку по предмету за предыдущий учебный год.</t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</si>
  <si>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2010-2016</t>
    </r>
  </si>
  <si>
    <t>Основной учебник по предмету в предыдущем учебном году</t>
  </si>
  <si>
    <t>отметка за предыдущий учебный год</t>
  </si>
  <si>
    <t>а</t>
  </si>
  <si>
    <t>б</t>
  </si>
  <si>
    <t>sch153057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</si>
</sst>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4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04952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47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59587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48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11861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topLeftCell="A4" workbookViewId="0">
      <selection activeCell="A2" sqref="A2:B2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410</v>
      </c>
      <c r="B1" s="170"/>
    </row>
    <row r="2" spans="1:3" s="49" customFormat="1" ht="54.75" customHeight="1" x14ac:dyDescent="0.2">
      <c r="A2" s="171" t="str">
        <f>служ!B10&amp;""&amp;служ!B11</f>
        <v>Проверочная работа по истории8 класс (по программе 7 класса)</v>
      </c>
      <c r="B2" s="171"/>
    </row>
    <row r="3" spans="1:3" s="49" customFormat="1" ht="22.15" customHeight="1" x14ac:dyDescent="0.2">
      <c r="A3" s="49" t="s">
        <v>160</v>
      </c>
      <c r="B3" s="50" t="s">
        <v>190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работы:"&amp;служ!B10&amp;" "&amp;служ!B11</f>
        <v>Данная форма отчета предназначена для сохранения и подготовки к отправке результатов работы:Проверочная работа по истории 8 класс (по программе 7 класса)</v>
      </c>
      <c r="B4" s="166"/>
      <c r="C4" s="52"/>
    </row>
    <row r="5" spans="1:3" ht="33" customHeight="1" x14ac:dyDescent="0.2">
      <c r="A5" s="166" t="s">
        <v>188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411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216</v>
      </c>
      <c r="C13" s="58"/>
    </row>
    <row r="14" spans="1:3" s="49" customFormat="1" ht="42.75" x14ac:dyDescent="0.2">
      <c r="A14" s="55" t="s">
        <v>106</v>
      </c>
      <c r="B14" s="85" t="s">
        <v>279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59.75" x14ac:dyDescent="0.2">
      <c r="A21" s="60" t="s">
        <v>117</v>
      </c>
      <c r="B21" s="90" t="s">
        <v>217</v>
      </c>
      <c r="C21" s="51"/>
    </row>
    <row r="22" spans="1:4" s="49" customFormat="1" ht="114.75" x14ac:dyDescent="0.2">
      <c r="A22" s="60" t="s">
        <v>118</v>
      </c>
      <c r="B22" s="85" t="s">
        <v>218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194</v>
      </c>
      <c r="C28" s="51"/>
    </row>
    <row r="29" spans="1:4" s="49" customFormat="1" ht="71.25" x14ac:dyDescent="0.2">
      <c r="A29" s="60" t="s">
        <v>173</v>
      </c>
      <c r="B29" s="85" t="s">
        <v>177</v>
      </c>
      <c r="C29" s="51"/>
    </row>
    <row r="30" spans="1:4" ht="57" x14ac:dyDescent="0.2">
      <c r="A30" s="60" t="s">
        <v>128</v>
      </c>
      <c r="B30" s="85" t="s">
        <v>412</v>
      </c>
    </row>
    <row r="31" spans="1:4" s="49" customFormat="1" ht="42.75" x14ac:dyDescent="0.2">
      <c r="A31" s="60" t="s">
        <v>193</v>
      </c>
      <c r="B31" s="85" t="s">
        <v>174</v>
      </c>
      <c r="C31" s="51"/>
    </row>
    <row r="32" spans="1:4" s="49" customFormat="1" ht="18" x14ac:dyDescent="0.2">
      <c r="A32" s="59" t="s">
        <v>195</v>
      </c>
      <c r="B32" s="85"/>
      <c r="C32" s="51"/>
    </row>
    <row r="33" spans="1:3" s="49" customFormat="1" ht="17.25" customHeight="1" x14ac:dyDescent="0.2">
      <c r="A33" s="86" t="s">
        <v>179</v>
      </c>
      <c r="B33" s="96" t="s">
        <v>196</v>
      </c>
      <c r="C33" s="51"/>
    </row>
    <row r="34" spans="1:3" s="49" customFormat="1" ht="42.75" x14ac:dyDescent="0.2">
      <c r="A34" s="60" t="s">
        <v>180</v>
      </c>
      <c r="B34" s="85" t="s">
        <v>248</v>
      </c>
      <c r="C34" s="51"/>
    </row>
    <row r="35" spans="1:3" s="49" customFormat="1" ht="163.5" customHeight="1" x14ac:dyDescent="0.2">
      <c r="A35" s="86" t="s">
        <v>181</v>
      </c>
      <c r="B35" s="85" t="s">
        <v>413</v>
      </c>
      <c r="C35" s="51"/>
    </row>
    <row r="36" spans="1:3" s="49" customFormat="1" ht="75.75" customHeight="1" x14ac:dyDescent="0.2">
      <c r="A36" s="86" t="s">
        <v>249</v>
      </c>
      <c r="B36" s="85" t="s">
        <v>278</v>
      </c>
      <c r="C36" s="51"/>
    </row>
    <row r="37" spans="1:3" ht="42.75" x14ac:dyDescent="0.2">
      <c r="A37" s="86" t="s">
        <v>199</v>
      </c>
      <c r="B37" s="85" t="s">
        <v>202</v>
      </c>
    </row>
    <row r="38" spans="1:3" s="49" customFormat="1" ht="18" x14ac:dyDescent="0.2">
      <c r="A38" s="60" t="s">
        <v>167</v>
      </c>
      <c r="B38" s="96" t="s">
        <v>198</v>
      </c>
      <c r="C38" s="51"/>
    </row>
    <row r="39" spans="1:3" s="49" customFormat="1" ht="57" x14ac:dyDescent="0.2">
      <c r="A39" s="60" t="s">
        <v>250</v>
      </c>
      <c r="B39" s="93" t="s">
        <v>274</v>
      </c>
      <c r="C39" s="51"/>
    </row>
    <row r="40" spans="1:3" ht="57" x14ac:dyDescent="0.2">
      <c r="A40" s="60" t="s">
        <v>204</v>
      </c>
      <c r="B40" s="85" t="s">
        <v>178</v>
      </c>
    </row>
    <row r="41" spans="1:3" ht="57.75" x14ac:dyDescent="0.2">
      <c r="A41" s="60" t="s">
        <v>200</v>
      </c>
      <c r="B41" s="85" t="s">
        <v>275</v>
      </c>
    </row>
    <row r="42" spans="1:3" ht="237.75" customHeight="1" x14ac:dyDescent="0.2">
      <c r="A42" s="60" t="s">
        <v>201</v>
      </c>
      <c r="B42" s="85" t="s">
        <v>276</v>
      </c>
    </row>
    <row r="43" spans="1:3" ht="14.25" x14ac:dyDescent="0.2">
      <c r="A43" s="60" t="s">
        <v>205</v>
      </c>
      <c r="B43" s="85" t="s">
        <v>203</v>
      </c>
    </row>
    <row r="44" spans="1:3" ht="28.5" x14ac:dyDescent="0.2">
      <c r="A44" s="60" t="s">
        <v>206</v>
      </c>
      <c r="B44" s="85" t="s">
        <v>414</v>
      </c>
    </row>
    <row r="45" spans="1:3" s="49" customFormat="1" ht="18" x14ac:dyDescent="0.2">
      <c r="B45" s="96" t="s">
        <v>221</v>
      </c>
      <c r="C45" s="51"/>
    </row>
    <row r="46" spans="1:3" ht="57" x14ac:dyDescent="0.2">
      <c r="B46" s="85" t="s">
        <v>187</v>
      </c>
    </row>
    <row r="47" spans="1:3" s="49" customFormat="1" ht="18" x14ac:dyDescent="0.2">
      <c r="A47" s="63" t="s">
        <v>219</v>
      </c>
      <c r="B47" s="85"/>
      <c r="C47" s="51"/>
    </row>
    <row r="48" spans="1:3" s="49" customFormat="1" ht="30" x14ac:dyDescent="0.2">
      <c r="A48" s="63"/>
      <c r="B48" s="121" t="s">
        <v>281</v>
      </c>
      <c r="C48" s="51"/>
    </row>
    <row r="49" spans="1:3" s="49" customFormat="1" ht="18" x14ac:dyDescent="0.2">
      <c r="A49" s="59" t="s">
        <v>415</v>
      </c>
      <c r="B49" s="95"/>
      <c r="C49" s="51"/>
    </row>
    <row r="50" spans="1:3" s="49" customFormat="1" ht="30" x14ac:dyDescent="0.2">
      <c r="A50" s="60" t="s">
        <v>251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252</v>
      </c>
      <c r="B52" s="96" t="s">
        <v>132</v>
      </c>
      <c r="C52" s="51"/>
    </row>
    <row r="53" spans="1:3" s="49" customFormat="1" ht="29.65" customHeight="1" x14ac:dyDescent="0.2">
      <c r="A53" s="60" t="s">
        <v>253</v>
      </c>
      <c r="B53" s="85" t="s">
        <v>133</v>
      </c>
      <c r="C53" s="51"/>
    </row>
    <row r="54" spans="1:3" s="49" customFormat="1" ht="28.9" customHeight="1" x14ac:dyDescent="0.2">
      <c r="A54" s="60" t="s">
        <v>254</v>
      </c>
      <c r="B54" s="91" t="s">
        <v>171</v>
      </c>
      <c r="C54" s="51"/>
    </row>
    <row r="55" spans="1:3" s="49" customFormat="1" ht="42.75" x14ac:dyDescent="0.2">
      <c r="A55" s="60" t="s">
        <v>255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256</v>
      </c>
      <c r="B57" s="85" t="s">
        <v>223</v>
      </c>
      <c r="C57" s="64"/>
    </row>
    <row r="58" spans="1:3" s="49" customFormat="1" ht="18" x14ac:dyDescent="0.2">
      <c r="A58" s="60" t="s">
        <v>257</v>
      </c>
      <c r="B58" s="85" t="s">
        <v>79</v>
      </c>
      <c r="C58" s="51"/>
    </row>
    <row r="59" spans="1:3" s="49" customFormat="1" ht="30" x14ac:dyDescent="0.2">
      <c r="A59" s="60" t="s">
        <v>258</v>
      </c>
      <c r="B59" s="85" t="s">
        <v>135</v>
      </c>
      <c r="C59" s="51"/>
    </row>
    <row r="60" spans="1:3" s="49" customFormat="1" ht="28.5" x14ac:dyDescent="0.2">
      <c r="A60" s="60" t="s">
        <v>259</v>
      </c>
      <c r="B60" s="85" t="s">
        <v>136</v>
      </c>
      <c r="C60" s="51"/>
    </row>
    <row r="61" spans="1:3" s="49" customFormat="1" ht="28.5" x14ac:dyDescent="0.2">
      <c r="A61" s="60" t="s">
        <v>260</v>
      </c>
      <c r="B61" s="85" t="s">
        <v>137</v>
      </c>
      <c r="C61" s="51"/>
    </row>
    <row r="62" spans="1:3" s="49" customFormat="1" ht="18" x14ac:dyDescent="0.2">
      <c r="A62" s="59" t="s">
        <v>261</v>
      </c>
      <c r="B62" s="59"/>
      <c r="C62" s="51"/>
    </row>
    <row r="63" spans="1:3" s="49" customFormat="1" ht="30" x14ac:dyDescent="0.2">
      <c r="A63" s="65" t="s">
        <v>262</v>
      </c>
      <c r="B63" s="96" t="s">
        <v>129</v>
      </c>
      <c r="C63" s="51"/>
    </row>
    <row r="64" spans="1:3" s="49" customFormat="1" ht="44.25" x14ac:dyDescent="0.2">
      <c r="A64" s="65" t="s">
        <v>263</v>
      </c>
      <c r="B64" s="96" t="s">
        <v>132</v>
      </c>
      <c r="C64" s="51"/>
    </row>
    <row r="65" spans="1:4" s="49" customFormat="1" ht="18" x14ac:dyDescent="0.2">
      <c r="A65" s="65" t="s">
        <v>264</v>
      </c>
      <c r="B65" s="85" t="s">
        <v>44</v>
      </c>
      <c r="C65" s="51"/>
    </row>
    <row r="66" spans="1:4" s="49" customFormat="1" ht="28.5" x14ac:dyDescent="0.2">
      <c r="A66" s="65" t="s">
        <v>265</v>
      </c>
      <c r="B66" s="91" t="s">
        <v>171</v>
      </c>
      <c r="C66" s="51"/>
    </row>
    <row r="67" spans="1:4" s="49" customFormat="1" ht="42.75" x14ac:dyDescent="0.2">
      <c r="A67" s="65" t="s">
        <v>266</v>
      </c>
      <c r="B67" s="85" t="s">
        <v>143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267</v>
      </c>
      <c r="B69" s="85" t="s">
        <v>224</v>
      </c>
      <c r="C69" s="64"/>
    </row>
    <row r="70" spans="1:4" s="49" customFormat="1" ht="28.5" x14ac:dyDescent="0.2">
      <c r="A70" s="65" t="s">
        <v>268</v>
      </c>
      <c r="B70" s="91" t="s">
        <v>80</v>
      </c>
      <c r="C70" s="51"/>
    </row>
    <row r="71" spans="1:4" s="49" customFormat="1" ht="44.25" x14ac:dyDescent="0.2">
      <c r="A71" s="65" t="s">
        <v>269</v>
      </c>
      <c r="B71" s="91" t="s">
        <v>144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270</v>
      </c>
      <c r="B73" s="91" t="s">
        <v>145</v>
      </c>
      <c r="C73" s="64"/>
    </row>
    <row r="74" spans="1:4" s="49" customFormat="1" ht="18" x14ac:dyDescent="0.2">
      <c r="A74" s="59" t="s">
        <v>271</v>
      </c>
      <c r="B74" s="98"/>
      <c r="C74" s="51"/>
    </row>
    <row r="75" spans="1:4" s="49" customFormat="1" ht="28.5" x14ac:dyDescent="0.2">
      <c r="A75" s="73" t="s">
        <v>138</v>
      </c>
      <c r="B75" s="92" t="s">
        <v>280</v>
      </c>
      <c r="C75" s="51"/>
    </row>
    <row r="76" spans="1:4" s="49" customFormat="1" ht="28.5" x14ac:dyDescent="0.2">
      <c r="A76" s="73" t="s">
        <v>139</v>
      </c>
      <c r="B76" s="92" t="s">
        <v>148</v>
      </c>
      <c r="C76" s="74"/>
      <c r="D76" s="75"/>
    </row>
    <row r="77" spans="1:4" s="49" customFormat="1" ht="18.75" hidden="1" customHeight="1" x14ac:dyDescent="0.2">
      <c r="A77" s="73" t="s">
        <v>149</v>
      </c>
      <c r="B77" s="92" t="s">
        <v>151</v>
      </c>
      <c r="C77" s="74"/>
      <c r="D77" s="75"/>
    </row>
    <row r="78" spans="1:4" s="49" customFormat="1" ht="18" x14ac:dyDescent="0.2">
      <c r="A78" s="73" t="s">
        <v>140</v>
      </c>
      <c r="B78" s="99" t="s">
        <v>151</v>
      </c>
      <c r="C78" s="74"/>
      <c r="D78" s="75"/>
    </row>
    <row r="79" spans="1:4" s="49" customFormat="1" ht="71.25" x14ac:dyDescent="0.2">
      <c r="A79" s="73" t="s">
        <v>141</v>
      </c>
      <c r="B79" s="99" t="s">
        <v>220</v>
      </c>
      <c r="C79" s="74"/>
      <c r="D79" s="75"/>
    </row>
    <row r="80" spans="1:4" s="49" customFormat="1" ht="42.75" x14ac:dyDescent="0.2">
      <c r="A80" s="73" t="s">
        <v>142</v>
      </c>
      <c r="B80" s="99" t="s">
        <v>161</v>
      </c>
      <c r="C80" s="74"/>
      <c r="D80" s="75"/>
    </row>
    <row r="81" spans="1:4" s="49" customFormat="1" ht="18" x14ac:dyDescent="0.2">
      <c r="A81" s="59" t="s">
        <v>272</v>
      </c>
      <c r="B81" s="59"/>
      <c r="C81" s="74"/>
      <c r="D81" s="75"/>
    </row>
    <row r="82" spans="1:4" s="49" customFormat="1" ht="96" customHeight="1" x14ac:dyDescent="0.2">
      <c r="A82" s="73" t="s">
        <v>146</v>
      </c>
      <c r="B82" s="92" t="s">
        <v>172</v>
      </c>
      <c r="C82" s="51"/>
    </row>
    <row r="83" spans="1:4" s="49" customFormat="1" ht="57.75" x14ac:dyDescent="0.2">
      <c r="A83" s="73" t="s">
        <v>147</v>
      </c>
      <c r="B83" s="99" t="s">
        <v>175</v>
      </c>
      <c r="C83" s="74"/>
      <c r="D83" s="75"/>
    </row>
    <row r="84" spans="1:4" s="49" customFormat="1" ht="18" x14ac:dyDescent="0.2">
      <c r="A84" s="76"/>
      <c r="B84" s="96" t="s">
        <v>273</v>
      </c>
      <c r="C84" s="74"/>
      <c r="D84" s="75"/>
    </row>
    <row r="85" spans="1:4" s="49" customFormat="1" ht="18" x14ac:dyDescent="0.2">
      <c r="A85" s="77"/>
      <c r="B85" s="92" t="s">
        <v>152</v>
      </c>
      <c r="C85" s="74"/>
      <c r="D85" s="75"/>
    </row>
    <row r="86" spans="1:4" s="49" customFormat="1" ht="18" x14ac:dyDescent="0.2">
      <c r="A86" s="77"/>
      <c r="B86" s="92" t="s">
        <v>153</v>
      </c>
      <c r="C86" s="74"/>
      <c r="D86" s="75"/>
    </row>
    <row r="87" spans="1:4" s="49" customFormat="1" ht="18" x14ac:dyDescent="0.2">
      <c r="A87" s="78"/>
      <c r="B87" s="92" t="s">
        <v>154</v>
      </c>
      <c r="C87" s="74"/>
      <c r="D87" s="75"/>
    </row>
    <row r="88" spans="1:4" s="49" customFormat="1" ht="28.5" x14ac:dyDescent="0.2">
      <c r="A88" s="76"/>
      <c r="B88" s="92" t="s">
        <v>155</v>
      </c>
      <c r="C88" s="74"/>
      <c r="D88" s="75"/>
    </row>
    <row r="89" spans="1:4" s="49" customFormat="1" ht="42.75" x14ac:dyDescent="0.2">
      <c r="A89" s="76"/>
      <c r="B89" s="92" t="s">
        <v>156</v>
      </c>
      <c r="C89" s="74"/>
      <c r="D89" s="75"/>
    </row>
    <row r="90" spans="1:4" s="49" customFormat="1" ht="28.5" x14ac:dyDescent="0.2">
      <c r="A90" s="73" t="s">
        <v>149</v>
      </c>
      <c r="B90" s="92" t="s">
        <v>157</v>
      </c>
      <c r="C90" s="74"/>
      <c r="D90" s="75"/>
    </row>
    <row r="91" spans="1:4" s="49" customFormat="1" ht="28.5" x14ac:dyDescent="0.2">
      <c r="A91" s="73" t="s">
        <v>150</v>
      </c>
      <c r="B91" s="92" t="s">
        <v>158</v>
      </c>
      <c r="C91" s="74"/>
      <c r="D91" s="75"/>
    </row>
    <row r="92" spans="1:4" s="49" customFormat="1" ht="22.5" x14ac:dyDescent="0.2">
      <c r="A92" s="66"/>
      <c r="B92" s="100" t="s">
        <v>159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42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topLeftCell="B1" workbookViewId="0">
      <pane ySplit="4" topLeftCell="A5" activePane="bottomLeft" state="frozen"/>
      <selection pane="bottomLeft" activeCell="E6" sqref="E6"/>
    </sheetView>
  </sheetViews>
  <sheetFormatPr defaultColWidth="0" defaultRowHeight="12.75" x14ac:dyDescent="0.2"/>
  <cols>
    <col min="1" max="1" width="14.2851562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162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191</v>
      </c>
      <c r="D3" s="174"/>
      <c r="E3" s="175" t="s">
        <v>416</v>
      </c>
      <c r="F3" s="177" t="s">
        <v>242</v>
      </c>
      <c r="G3" s="179" t="s">
        <v>277</v>
      </c>
      <c r="H3" s="180"/>
      <c r="I3" s="179" t="s">
        <v>243</v>
      </c>
      <c r="J3" s="180"/>
      <c r="O3">
        <f>LARGE(O5:O54,1)</f>
        <v>2</v>
      </c>
    </row>
    <row r="4" spans="1:25" ht="30" x14ac:dyDescent="0.2">
      <c r="C4" s="126" t="s">
        <v>192</v>
      </c>
      <c r="D4" s="155" t="s">
        <v>246</v>
      </c>
      <c r="E4" s="176"/>
      <c r="F4" s="178"/>
      <c r="G4" s="148" t="s">
        <v>236</v>
      </c>
      <c r="H4" s="148" t="s">
        <v>237</v>
      </c>
      <c r="I4" s="148" t="s">
        <v>236</v>
      </c>
      <c r="J4" s="148" t="s">
        <v>237</v>
      </c>
      <c r="Q4" t="s">
        <v>207</v>
      </c>
      <c r="R4" s="106" t="s">
        <v>238</v>
      </c>
      <c r="S4" s="106" t="s">
        <v>239</v>
      </c>
      <c r="T4" s="106" t="s">
        <v>240</v>
      </c>
    </row>
    <row r="5" spans="1:25" ht="63.75" x14ac:dyDescent="0.2">
      <c r="C5" s="127">
        <f>служ!$B$9</f>
        <v>8</v>
      </c>
      <c r="D5" s="147" t="s">
        <v>418</v>
      </c>
      <c r="E5" s="153" t="s">
        <v>301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а</v>
      </c>
      <c r="N5" t="str">
        <f t="shared" ref="N5:N36" si="2">TRIM(CLEAN(D5))</f>
        <v>а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а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is7.2</v>
      </c>
      <c r="X5" t="e">
        <f>INDEX('Перечень учебников'!$H:$H,MATCH(Классы!F5,'Перечень учебников'!$K:$K,0))</f>
        <v>#N/A</v>
      </c>
    </row>
    <row r="6" spans="1:25" ht="63.75" x14ac:dyDescent="0.2">
      <c r="C6" s="127">
        <f>служ!$B$9</f>
        <v>8</v>
      </c>
      <c r="D6" s="147" t="s">
        <v>419</v>
      </c>
      <c r="E6" s="153" t="s">
        <v>301</v>
      </c>
      <c r="F6" s="154"/>
      <c r="G6" s="154"/>
      <c r="H6" s="154"/>
      <c r="I6" s="150"/>
      <c r="J6" s="150"/>
      <c r="L6">
        <f t="shared" si="0"/>
        <v>1</v>
      </c>
      <c r="M6" t="str">
        <f t="shared" si="1"/>
        <v>б</v>
      </c>
      <c r="N6" t="str">
        <f t="shared" si="2"/>
        <v>б</v>
      </c>
      <c r="O6">
        <f>IF(L6&lt;&gt;0,1+LARGE(O$5:O5,1),0)</f>
        <v>2</v>
      </c>
      <c r="P6">
        <v>2</v>
      </c>
      <c r="Q6" t="str">
        <f t="shared" si="3"/>
        <v>б</v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2</v>
      </c>
      <c r="V6">
        <f t="shared" ref="V6:V54" si="8">IF(LEN(E6&amp;F6&amp;G6&amp;H6&amp;I6&amp;J6)&gt;0,O6,1)</f>
        <v>2</v>
      </c>
      <c r="W6" t="str">
        <f>INDEX('Перечень учебников'!H:H,MATCH(Классы!E6,'Перечень учебников'!K:K,0))</f>
        <v>is7.2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8</v>
      </c>
      <c r="D7" s="128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8</v>
      </c>
      <c r="D8" s="128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8</v>
      </c>
      <c r="D9" s="128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8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8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8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42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2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workbookViewId="0">
      <pane xSplit="3" ySplit="9" topLeftCell="D46" activePane="bottomRight" state="frozen"/>
      <selection activeCell="AR58" sqref="AR58"/>
      <selection pane="topRight" activeCell="AR58" sqref="AR58"/>
      <selection pane="bottomLeft" activeCell="AR58" sqref="AR58"/>
      <selection pane="bottomRight" activeCell="D59" sqref="D59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18" width="8" style="39" customWidth="1"/>
    <col min="19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655</v>
      </c>
      <c r="C2" s="184" t="str">
        <f>служ!B10&amp;" "&amp;служ!B11</f>
        <v>Проверочная работа по истории 8 класс (по программе 7 класса)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169</v>
      </c>
      <c r="D3" s="182" t="s">
        <v>420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15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2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65</v>
      </c>
      <c r="F7" s="18">
        <f t="shared" ref="F7:AT7" si="0">SUM(F512:F1011)</f>
        <v>0</v>
      </c>
      <c r="G7" s="18">
        <f t="shared" si="0"/>
        <v>20</v>
      </c>
      <c r="H7" s="18">
        <f t="shared" si="0"/>
        <v>38</v>
      </c>
      <c r="I7" s="18">
        <f t="shared" si="0"/>
        <v>76</v>
      </c>
      <c r="J7" s="18">
        <f t="shared" si="0"/>
        <v>30</v>
      </c>
      <c r="K7" s="18">
        <f t="shared" si="0"/>
        <v>66</v>
      </c>
      <c r="L7" s="18">
        <f t="shared" si="0"/>
        <v>36</v>
      </c>
      <c r="M7" s="18">
        <f t="shared" si="0"/>
        <v>31</v>
      </c>
      <c r="N7" s="18">
        <f t="shared" si="0"/>
        <v>33</v>
      </c>
      <c r="O7" s="18">
        <f t="shared" si="0"/>
        <v>10</v>
      </c>
      <c r="P7" s="18">
        <f t="shared" si="0"/>
        <v>44</v>
      </c>
      <c r="Q7" s="18">
        <f t="shared" si="0"/>
        <v>26</v>
      </c>
      <c r="R7" s="18">
        <f t="shared" si="0"/>
        <v>23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157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2</v>
      </c>
      <c r="BC8" s="19">
        <f>служ!D34</f>
        <v>1</v>
      </c>
      <c r="BD8" s="19">
        <f>служ!E34</f>
        <v>2</v>
      </c>
      <c r="BE8" s="19">
        <f>служ!F34</f>
        <v>1</v>
      </c>
      <c r="BF8" s="19">
        <f>служ!G34</f>
        <v>2</v>
      </c>
      <c r="BG8" s="19">
        <f>служ!H34</f>
        <v>2</v>
      </c>
      <c r="BH8" s="19">
        <f>служ!I34</f>
        <v>1</v>
      </c>
      <c r="BI8" s="19">
        <f>служ!J34</f>
        <v>2</v>
      </c>
      <c r="BJ8" s="19">
        <f>служ!K34</f>
        <v>3</v>
      </c>
      <c r="BK8" s="19">
        <f>служ!L34</f>
        <v>3</v>
      </c>
      <c r="BL8" s="19">
        <f>служ!C38</f>
        <v>2</v>
      </c>
      <c r="BM8" s="19">
        <f>служ!D38</f>
        <v>4</v>
      </c>
      <c r="BN8" s="19">
        <f>служ!E38</f>
        <v>0</v>
      </c>
      <c r="BO8" s="19">
        <f>служ!F38</f>
        <v>0</v>
      </c>
      <c r="BP8" s="19">
        <f>служ!G38</f>
        <v>0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164</v>
      </c>
      <c r="D9" s="105" t="s">
        <v>214</v>
      </c>
      <c r="E9" s="29"/>
      <c r="F9" s="105" t="s">
        <v>208</v>
      </c>
      <c r="G9" s="29" t="str">
        <f>служ!C32&amp;""&amp;служ!C34&amp;"б"</f>
        <v>12б</v>
      </c>
      <c r="H9" s="29" t="str">
        <f>служ!D32&amp;""&amp;служ!D34&amp;"б"</f>
        <v>21б</v>
      </c>
      <c r="I9" s="29" t="str">
        <f>служ!E32&amp;""&amp;служ!E34&amp;"б"</f>
        <v>32б</v>
      </c>
      <c r="J9" s="29" t="str">
        <f>служ!F32&amp;""&amp;служ!F34&amp;"б"</f>
        <v>41б</v>
      </c>
      <c r="K9" s="29" t="str">
        <f>служ!G32&amp;""&amp;служ!G34&amp;"б"</f>
        <v>52б</v>
      </c>
      <c r="L9" s="29" t="str">
        <f>служ!H32&amp;""&amp;служ!H34&amp;"б"</f>
        <v>62б</v>
      </c>
      <c r="M9" s="29" t="str">
        <f>служ!I32&amp;""&amp;служ!I34&amp;"б"</f>
        <v>71б</v>
      </c>
      <c r="N9" s="29" t="str">
        <f>служ!J32&amp;""&amp;служ!J34&amp;"б"</f>
        <v>82б</v>
      </c>
      <c r="O9" s="29" t="str">
        <f>служ!K32&amp;""&amp;служ!K34&amp;"б"</f>
        <v>93б</v>
      </c>
      <c r="P9" s="29" t="str">
        <f>служ!L32&amp;""&amp;служ!L34&amp;"б"</f>
        <v>103б</v>
      </c>
      <c r="Q9" s="29" t="str">
        <f>служ!C36&amp;""&amp;служ!C38&amp;"б"</f>
        <v>112б</v>
      </c>
      <c r="R9" s="29" t="str">
        <f>служ!D36&amp;""&amp;служ!D38&amp;"б"</f>
        <v>124б</v>
      </c>
      <c r="S9" s="29" t="str">
        <f>служ!E36&amp;""&amp;служ!E38&amp;"б"</f>
        <v>нет0б</v>
      </c>
      <c r="T9" s="29" t="str">
        <f>служ!F36&amp;""&amp;служ!F38&amp;"б"</f>
        <v>нет0б</v>
      </c>
      <c r="U9" s="29" t="str">
        <f>служ!G36&amp;""&amp;служ!G38&amp;"б"</f>
        <v>нет0б</v>
      </c>
      <c r="V9" s="29" t="str">
        <f>служ!H36&amp;""&amp;служ!H38&amp;"б"</f>
        <v>нет0б</v>
      </c>
      <c r="W9" s="29" t="str">
        <f>служ!I36&amp;""&amp;служ!I38&amp;"б"</f>
        <v>нет0б</v>
      </c>
      <c r="X9" s="29" t="str">
        <f>служ!J36&amp;""&amp;служ!J38&amp;"б"</f>
        <v>нет0б</v>
      </c>
      <c r="Y9" s="29" t="str">
        <f>служ!K36&amp;""&amp;служ!K38&amp;"б"</f>
        <v>нет0б</v>
      </c>
      <c r="Z9" s="29" t="str">
        <f>служ!L36&amp;""&amp;служ!L38&amp;"б"</f>
        <v>нет0б</v>
      </c>
      <c r="AA9" s="29" t="str">
        <f>служ!C40&amp;""&amp;служ!C42&amp;"б"</f>
        <v>нет0б</v>
      </c>
      <c r="AB9" s="29" t="str">
        <f>служ!D40&amp;""&amp;служ!D42&amp;"б"</f>
        <v>нет0б</v>
      </c>
      <c r="AC9" s="29" t="str">
        <f>служ!E40&amp;""&amp;служ!E42&amp;"б"</f>
        <v>нет0б</v>
      </c>
      <c r="AD9" s="29" t="str">
        <f>служ!F40&amp;""&amp;служ!F42&amp;"б"</f>
        <v>нет0б</v>
      </c>
      <c r="AE9" s="29" t="str">
        <f>служ!G40&amp;""&amp;служ!G42&amp;"б"</f>
        <v>нет0б</v>
      </c>
      <c r="AF9" s="29" t="str">
        <f>служ!H40&amp;""&amp;служ!H42&amp;"б"</f>
        <v>нет0б</v>
      </c>
      <c r="AG9" s="29" t="str">
        <f>служ!I40&amp;""&amp;служ!I42&amp;"б"</f>
        <v>нет0б</v>
      </c>
      <c r="AH9" s="29" t="str">
        <f>служ!J40&amp;""&amp;служ!J42&amp;"б"</f>
        <v>нет0б</v>
      </c>
      <c r="AI9" s="29" t="str">
        <f>служ!K40&amp;""&amp;служ!K42&amp;"б"</f>
        <v>нет0б</v>
      </c>
      <c r="AJ9" s="29" t="str">
        <f>служ!L40&amp;""&amp;служ!L42&amp;"б"</f>
        <v>нет0б</v>
      </c>
      <c r="AK9" s="29" t="str">
        <f>служ!C44&amp;""&amp;служ!C46&amp;"б"</f>
        <v>нет0б</v>
      </c>
      <c r="AL9" s="29" t="str">
        <f>служ!D44&amp;""&amp;служ!D46&amp;"б"</f>
        <v>нет0б</v>
      </c>
      <c r="AM9" s="29" t="str">
        <f>служ!E44&amp;""&amp;служ!E46&amp;"б"</f>
        <v>нет0б</v>
      </c>
      <c r="AN9" s="29" t="str">
        <f>служ!F44&amp;""&amp;служ!F46&amp;"б"</f>
        <v>нет0б</v>
      </c>
      <c r="AO9" s="29" t="str">
        <f>служ!G44&amp;""&amp;служ!G46&amp;"б"</f>
        <v>нет0б</v>
      </c>
      <c r="AP9" s="29" t="str">
        <f>служ!H44&amp;""&amp;служ!H46&amp;"б"</f>
        <v>нет0б</v>
      </c>
      <c r="AQ9" s="29" t="str">
        <f>служ!I44&amp;""&amp;служ!I46&amp;"б"</f>
        <v>нет0б</v>
      </c>
      <c r="AR9" s="29" t="str">
        <f>служ!J44&amp;""&amp;служ!J46&amp;"б"</f>
        <v>нет0б</v>
      </c>
      <c r="AS9" s="29" t="str">
        <f>служ!K44&amp;""&amp;служ!K46&amp;"б"</f>
        <v>нет0б</v>
      </c>
      <c r="AT9" s="29" t="str">
        <f>служ!L44&amp;""&amp;служ!L46&amp;"б"</f>
        <v>нет0б</v>
      </c>
      <c r="AU9" s="24">
        <f t="shared" ref="AU9:AZ9" si="1">SUM(AU10:AU509)</f>
        <v>500</v>
      </c>
      <c r="AV9" s="24">
        <f t="shared" si="1"/>
        <v>493</v>
      </c>
      <c r="AW9" s="24">
        <f t="shared" si="1"/>
        <v>43</v>
      </c>
      <c r="AX9" s="25">
        <f t="shared" si="1"/>
        <v>0</v>
      </c>
      <c r="AY9" s="25">
        <f t="shared" si="1"/>
        <v>43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12:12</v>
      </c>
      <c r="BN9" s="22" t="str">
        <f>служ!E37&amp;":"&amp;служ!E36</f>
        <v>13:нет</v>
      </c>
      <c r="BO9" s="22" t="str">
        <f>служ!F37&amp;":"&amp;служ!F36</f>
        <v>14:нет</v>
      </c>
      <c r="BP9" s="22" t="str">
        <f>служ!G37&amp;":"&amp;служ!G36</f>
        <v>16:нет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50</v>
      </c>
      <c r="CQ9" s="18">
        <f>SUM(CQ10:CQ509)</f>
        <v>500</v>
      </c>
      <c r="CR9" s="29" t="s">
        <v>197</v>
      </c>
      <c r="CS9" s="105" t="s">
        <v>183</v>
      </c>
      <c r="CT9" s="124" t="s">
        <v>417</v>
      </c>
      <c r="CU9" s="105" t="s">
        <v>182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80001</v>
      </c>
      <c r="D10" s="104">
        <v>1</v>
      </c>
      <c r="E10" s="142"/>
      <c r="F10" s="143"/>
      <c r="G10" s="135">
        <v>0</v>
      </c>
      <c r="H10" s="135">
        <v>0</v>
      </c>
      <c r="I10" s="135">
        <v>0</v>
      </c>
      <c r="J10" s="135">
        <v>0</v>
      </c>
      <c r="K10" s="135">
        <v>2</v>
      </c>
      <c r="L10" s="135">
        <v>1</v>
      </c>
      <c r="M10" s="135">
        <v>0</v>
      </c>
      <c r="N10" s="135">
        <v>1</v>
      </c>
      <c r="O10" s="135">
        <v>0</v>
      </c>
      <c r="P10" s="135">
        <v>0</v>
      </c>
      <c r="Q10" s="135">
        <v>2</v>
      </c>
      <c r="R10" s="135">
        <v>1</v>
      </c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418</v>
      </c>
      <c r="CS10" s="135" t="s">
        <v>185</v>
      </c>
      <c r="CT10" s="135">
        <v>3</v>
      </c>
      <c r="CU10" s="141">
        <f>IF(AND(AX10=1,AY10=1),SUM(G10:AT10),IF(AY10=1,SUM(G10:AT10),IF(AX10=1,SUM(Y10:AC10),"")))</f>
        <v>7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80002</v>
      </c>
      <c r="D11" s="104">
        <v>2</v>
      </c>
      <c r="E11" s="142"/>
      <c r="F11" s="143"/>
      <c r="G11" s="135">
        <v>0</v>
      </c>
      <c r="H11" s="135">
        <v>1</v>
      </c>
      <c r="I11" s="135">
        <v>2</v>
      </c>
      <c r="J11" s="135">
        <v>0</v>
      </c>
      <c r="K11" s="135">
        <v>1</v>
      </c>
      <c r="L11" s="135">
        <v>1</v>
      </c>
      <c r="M11" s="135">
        <v>1</v>
      </c>
      <c r="N11" s="135">
        <v>1</v>
      </c>
      <c r="O11" s="135">
        <v>0</v>
      </c>
      <c r="P11" s="135">
        <v>0</v>
      </c>
      <c r="Q11" s="135">
        <v>0</v>
      </c>
      <c r="R11" s="135">
        <v>0</v>
      </c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418</v>
      </c>
      <c r="CS11" s="135" t="s">
        <v>185</v>
      </c>
      <c r="CT11" s="135">
        <v>4</v>
      </c>
      <c r="CU11" s="141">
        <f t="shared" ref="CU11:CU74" si="12">IF(AND(AX11=1,AY11=1),SUM(G11:AT11),IF(AY11=1,SUM(G11:AT11),IF(AX11=1,SUM(Y11:AC11),"")))</f>
        <v>7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80003</v>
      </c>
      <c r="D12" s="104">
        <v>1</v>
      </c>
      <c r="E12" s="142"/>
      <c r="F12" s="143"/>
      <c r="G12" s="135">
        <v>1</v>
      </c>
      <c r="H12" s="135">
        <v>1</v>
      </c>
      <c r="I12" s="135">
        <v>2</v>
      </c>
      <c r="J12" s="135">
        <v>0</v>
      </c>
      <c r="K12" s="135">
        <v>2</v>
      </c>
      <c r="L12" s="135">
        <v>1</v>
      </c>
      <c r="M12" s="135">
        <v>0</v>
      </c>
      <c r="N12" s="135">
        <v>0</v>
      </c>
      <c r="O12" s="135">
        <v>0</v>
      </c>
      <c r="P12" s="135">
        <v>0</v>
      </c>
      <c r="Q12" s="135">
        <v>0</v>
      </c>
      <c r="R12" s="135">
        <v>0</v>
      </c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1</v>
      </c>
      <c r="AX12" s="138">
        <f>IF(OR(F12="",F12=служ!$AF$3),0,1)</f>
        <v>0</v>
      </c>
      <c r="AY12" s="138">
        <f>IF(OR(D12="",D12=служ!$AF$3),0,1)</f>
        <v>1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1</v>
      </c>
      <c r="CQ12" s="2">
        <v>1</v>
      </c>
      <c r="CR12" s="135" t="s">
        <v>418</v>
      </c>
      <c r="CS12" s="135" t="s">
        <v>186</v>
      </c>
      <c r="CT12" s="135">
        <v>3</v>
      </c>
      <c r="CU12" s="141">
        <f t="shared" si="12"/>
        <v>7</v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80004</v>
      </c>
      <c r="D13" s="104">
        <v>2</v>
      </c>
      <c r="E13" s="142"/>
      <c r="F13" s="143"/>
      <c r="G13" s="135">
        <v>0</v>
      </c>
      <c r="H13" s="135">
        <v>1</v>
      </c>
      <c r="I13" s="135">
        <v>2</v>
      </c>
      <c r="J13" s="135">
        <v>1</v>
      </c>
      <c r="K13" s="135">
        <v>1</v>
      </c>
      <c r="L13" s="135">
        <v>1</v>
      </c>
      <c r="M13" s="135">
        <v>1</v>
      </c>
      <c r="N13" s="135">
        <v>0</v>
      </c>
      <c r="O13" s="135">
        <v>0</v>
      </c>
      <c r="P13" s="135">
        <v>0</v>
      </c>
      <c r="Q13" s="135">
        <v>0</v>
      </c>
      <c r="R13" s="135">
        <v>0</v>
      </c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1</v>
      </c>
      <c r="AX13" s="138">
        <f>IF(OR(F13="",F13=служ!$AF$3),0,1)</f>
        <v>0</v>
      </c>
      <c r="AY13" s="138">
        <f>IF(OR(D13="",D13=служ!$AF$3),0,1)</f>
        <v>1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1</v>
      </c>
      <c r="CQ13" s="2">
        <v>1</v>
      </c>
      <c r="CR13" s="135" t="s">
        <v>418</v>
      </c>
      <c r="CS13" s="135" t="s">
        <v>185</v>
      </c>
      <c r="CT13" s="135">
        <v>3</v>
      </c>
      <c r="CU13" s="141">
        <f t="shared" si="12"/>
        <v>7</v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80005</v>
      </c>
      <c r="D14" s="104">
        <v>1</v>
      </c>
      <c r="E14" s="142"/>
      <c r="F14" s="143"/>
      <c r="G14" s="135">
        <v>1</v>
      </c>
      <c r="H14" s="135">
        <v>1</v>
      </c>
      <c r="I14" s="135">
        <v>2</v>
      </c>
      <c r="J14" s="135">
        <v>1</v>
      </c>
      <c r="K14" s="135">
        <v>2</v>
      </c>
      <c r="L14" s="135">
        <v>0</v>
      </c>
      <c r="M14" s="135">
        <v>0</v>
      </c>
      <c r="N14" s="135">
        <v>0</v>
      </c>
      <c r="O14" s="135">
        <v>0</v>
      </c>
      <c r="P14" s="135">
        <v>0</v>
      </c>
      <c r="Q14" s="135">
        <v>0</v>
      </c>
      <c r="R14" s="135">
        <v>0</v>
      </c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1</v>
      </c>
      <c r="AX14" s="138">
        <f>IF(OR(F14="",F14=служ!$AF$3),0,1)</f>
        <v>0</v>
      </c>
      <c r="AY14" s="138">
        <f>IF(OR(D14="",D14=служ!$AF$3),0,1)</f>
        <v>1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1</v>
      </c>
      <c r="CQ14" s="2">
        <v>1</v>
      </c>
      <c r="CR14" s="135" t="s">
        <v>418</v>
      </c>
      <c r="CS14" s="135" t="s">
        <v>185</v>
      </c>
      <c r="CT14" s="135">
        <v>3</v>
      </c>
      <c r="CU14" s="141">
        <f t="shared" si="12"/>
        <v>7</v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80006</v>
      </c>
      <c r="D15" s="104">
        <v>2</v>
      </c>
      <c r="E15" s="142"/>
      <c r="F15" s="143"/>
      <c r="G15" s="135">
        <v>0</v>
      </c>
      <c r="H15" s="135">
        <v>1</v>
      </c>
      <c r="I15" s="135">
        <v>2</v>
      </c>
      <c r="J15" s="135">
        <v>0</v>
      </c>
      <c r="K15" s="135">
        <v>2</v>
      </c>
      <c r="L15" s="135">
        <v>1</v>
      </c>
      <c r="M15" s="135">
        <v>1</v>
      </c>
      <c r="N15" s="135">
        <v>0</v>
      </c>
      <c r="O15" s="135">
        <v>0</v>
      </c>
      <c r="P15" s="135">
        <v>0</v>
      </c>
      <c r="Q15" s="135">
        <v>0</v>
      </c>
      <c r="R15" s="135">
        <v>0</v>
      </c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1</v>
      </c>
      <c r="AX15" s="138">
        <f>IF(OR(F15="",F15=служ!$AF$3),0,1)</f>
        <v>0</v>
      </c>
      <c r="AY15" s="138">
        <f>IF(OR(D15="",D15=служ!$AF$3),0,1)</f>
        <v>1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1</v>
      </c>
      <c r="CQ15" s="2">
        <v>1</v>
      </c>
      <c r="CR15" s="135" t="s">
        <v>418</v>
      </c>
      <c r="CS15" s="135" t="s">
        <v>185</v>
      </c>
      <c r="CT15" s="135">
        <v>3</v>
      </c>
      <c r="CU15" s="141">
        <f t="shared" si="12"/>
        <v>7</v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80007</v>
      </c>
      <c r="D16" s="104">
        <v>1</v>
      </c>
      <c r="E16" s="142"/>
      <c r="F16" s="143"/>
      <c r="G16" s="135">
        <v>0</v>
      </c>
      <c r="H16" s="135">
        <v>1</v>
      </c>
      <c r="I16" s="135">
        <v>1</v>
      </c>
      <c r="J16" s="135">
        <v>0</v>
      </c>
      <c r="K16" s="135">
        <v>1</v>
      </c>
      <c r="L16" s="135">
        <v>1</v>
      </c>
      <c r="M16" s="135">
        <v>0</v>
      </c>
      <c r="N16" s="135">
        <v>2</v>
      </c>
      <c r="O16" s="135">
        <v>0</v>
      </c>
      <c r="P16" s="135">
        <v>0</v>
      </c>
      <c r="Q16" s="135">
        <v>1</v>
      </c>
      <c r="R16" s="135">
        <v>0</v>
      </c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1</v>
      </c>
      <c r="AX16" s="138">
        <f>IF(OR(F16="",F16=служ!$AF$3),0,1)</f>
        <v>0</v>
      </c>
      <c r="AY16" s="138">
        <f>IF(OR(D16="",D16=служ!$AF$3),0,1)</f>
        <v>1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1</v>
      </c>
      <c r="CQ16" s="2">
        <v>1</v>
      </c>
      <c r="CR16" s="135" t="s">
        <v>418</v>
      </c>
      <c r="CS16" s="135" t="s">
        <v>185</v>
      </c>
      <c r="CT16" s="135">
        <v>3</v>
      </c>
      <c r="CU16" s="141">
        <f t="shared" si="12"/>
        <v>7</v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80008</v>
      </c>
      <c r="D17" s="104">
        <v>2</v>
      </c>
      <c r="E17" s="142"/>
      <c r="F17" s="143"/>
      <c r="G17" s="135">
        <v>0</v>
      </c>
      <c r="H17" s="135">
        <v>1</v>
      </c>
      <c r="I17" s="135">
        <v>1</v>
      </c>
      <c r="J17" s="135">
        <v>1</v>
      </c>
      <c r="K17" s="135">
        <v>1</v>
      </c>
      <c r="L17" s="135">
        <v>1</v>
      </c>
      <c r="M17" s="135">
        <v>1</v>
      </c>
      <c r="N17" s="135">
        <v>1</v>
      </c>
      <c r="O17" s="135">
        <v>0</v>
      </c>
      <c r="P17" s="135">
        <v>0</v>
      </c>
      <c r="Q17" s="135">
        <v>0</v>
      </c>
      <c r="R17" s="135">
        <v>0</v>
      </c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1</v>
      </c>
      <c r="AX17" s="138">
        <f>IF(OR(F17="",F17=служ!$AF$3),0,1)</f>
        <v>0</v>
      </c>
      <c r="AY17" s="138">
        <f>IF(OR(D17="",D17=служ!$AF$3),0,1)</f>
        <v>1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1</v>
      </c>
      <c r="CQ17" s="2">
        <v>1</v>
      </c>
      <c r="CR17" s="135" t="s">
        <v>418</v>
      </c>
      <c r="CS17" s="135" t="s">
        <v>186</v>
      </c>
      <c r="CT17" s="135">
        <v>3</v>
      </c>
      <c r="CU17" s="141">
        <f t="shared" si="12"/>
        <v>7</v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80009</v>
      </c>
      <c r="D18" s="104">
        <v>1</v>
      </c>
      <c r="E18" s="142"/>
      <c r="F18" s="143"/>
      <c r="G18" s="135">
        <v>0</v>
      </c>
      <c r="H18" s="135">
        <v>1</v>
      </c>
      <c r="I18" s="135">
        <v>2</v>
      </c>
      <c r="J18" s="135">
        <v>1</v>
      </c>
      <c r="K18" s="135">
        <v>2</v>
      </c>
      <c r="L18" s="135">
        <v>1</v>
      </c>
      <c r="M18" s="135">
        <v>0</v>
      </c>
      <c r="N18" s="135">
        <v>0</v>
      </c>
      <c r="O18" s="135">
        <v>0</v>
      </c>
      <c r="P18" s="135">
        <v>0</v>
      </c>
      <c r="Q18" s="135">
        <v>0</v>
      </c>
      <c r="R18" s="135">
        <v>0</v>
      </c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1</v>
      </c>
      <c r="AX18" s="138">
        <f>IF(OR(F18="",F18=служ!$AF$3),0,1)</f>
        <v>0</v>
      </c>
      <c r="AY18" s="138">
        <f>IF(OR(D18="",D18=служ!$AF$3),0,1)</f>
        <v>1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1</v>
      </c>
      <c r="CQ18" s="2">
        <v>1</v>
      </c>
      <c r="CR18" s="135" t="s">
        <v>418</v>
      </c>
      <c r="CS18" s="135" t="s">
        <v>186</v>
      </c>
      <c r="CT18" s="135">
        <v>3</v>
      </c>
      <c r="CU18" s="141">
        <f t="shared" si="12"/>
        <v>7</v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80010</v>
      </c>
      <c r="D19" s="104">
        <v>2</v>
      </c>
      <c r="E19" s="142"/>
      <c r="F19" s="143"/>
      <c r="G19" s="135">
        <v>1</v>
      </c>
      <c r="H19" s="135">
        <v>0</v>
      </c>
      <c r="I19" s="135">
        <v>1</v>
      </c>
      <c r="J19" s="135">
        <v>1</v>
      </c>
      <c r="K19" s="135">
        <v>2</v>
      </c>
      <c r="L19" s="135">
        <v>1</v>
      </c>
      <c r="M19" s="135">
        <v>1</v>
      </c>
      <c r="N19" s="135">
        <v>1</v>
      </c>
      <c r="O19" s="135">
        <v>0</v>
      </c>
      <c r="P19" s="135">
        <v>0</v>
      </c>
      <c r="Q19" s="135">
        <v>0</v>
      </c>
      <c r="R19" s="135">
        <v>1</v>
      </c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1</v>
      </c>
      <c r="AX19" s="138">
        <f>IF(OR(F19="",F19=служ!$AF$3),0,1)</f>
        <v>0</v>
      </c>
      <c r="AY19" s="138">
        <f>IF(OR(D19="",D19=служ!$AF$3),0,1)</f>
        <v>1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1</v>
      </c>
      <c r="CQ19" s="2">
        <v>1</v>
      </c>
      <c r="CR19" s="135" t="s">
        <v>418</v>
      </c>
      <c r="CS19" s="135" t="s">
        <v>185</v>
      </c>
      <c r="CT19" s="135">
        <v>4</v>
      </c>
      <c r="CU19" s="141">
        <f t="shared" si="12"/>
        <v>9</v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80011</v>
      </c>
      <c r="D20" s="104">
        <v>1</v>
      </c>
      <c r="E20" s="142"/>
      <c r="F20" s="143"/>
      <c r="G20" s="135">
        <v>0</v>
      </c>
      <c r="H20" s="135">
        <v>1</v>
      </c>
      <c r="I20" s="135">
        <v>2</v>
      </c>
      <c r="J20" s="135">
        <v>1</v>
      </c>
      <c r="K20" s="135">
        <v>0</v>
      </c>
      <c r="L20" s="135">
        <v>1</v>
      </c>
      <c r="M20" s="135">
        <v>1</v>
      </c>
      <c r="N20" s="135">
        <v>1</v>
      </c>
      <c r="O20" s="135">
        <v>0</v>
      </c>
      <c r="P20" s="135">
        <v>0</v>
      </c>
      <c r="Q20" s="135">
        <v>0</v>
      </c>
      <c r="R20" s="135">
        <v>0</v>
      </c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1</v>
      </c>
      <c r="AX20" s="138">
        <f>IF(OR(F20="",F20=служ!$AF$3),0,1)</f>
        <v>0</v>
      </c>
      <c r="AY20" s="138">
        <f>IF(OR(D20="",D20=служ!$AF$3),0,1)</f>
        <v>1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1</v>
      </c>
      <c r="CQ20" s="2">
        <v>1</v>
      </c>
      <c r="CR20" s="135" t="s">
        <v>418</v>
      </c>
      <c r="CS20" s="135" t="s">
        <v>185</v>
      </c>
      <c r="CT20" s="135">
        <v>4</v>
      </c>
      <c r="CU20" s="141">
        <f t="shared" si="12"/>
        <v>7</v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80012</v>
      </c>
      <c r="D21" s="104">
        <v>2</v>
      </c>
      <c r="E21" s="142"/>
      <c r="F21" s="143"/>
      <c r="G21" s="135">
        <v>0</v>
      </c>
      <c r="H21" s="135">
        <v>1</v>
      </c>
      <c r="I21" s="135">
        <v>2</v>
      </c>
      <c r="J21" s="135">
        <v>1</v>
      </c>
      <c r="K21" s="135">
        <v>1</v>
      </c>
      <c r="L21" s="135">
        <v>1</v>
      </c>
      <c r="M21" s="135">
        <v>1</v>
      </c>
      <c r="N21" s="135">
        <v>0</v>
      </c>
      <c r="O21" s="135">
        <v>0</v>
      </c>
      <c r="P21" s="135">
        <v>0</v>
      </c>
      <c r="Q21" s="135">
        <v>0</v>
      </c>
      <c r="R21" s="135">
        <v>0</v>
      </c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1</v>
      </c>
      <c r="AX21" s="138">
        <f>IF(OR(F21="",F21=служ!$AF$3),0,1)</f>
        <v>0</v>
      </c>
      <c r="AY21" s="138">
        <f>IF(OR(D21="",D21=служ!$AF$3),0,1)</f>
        <v>1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1</v>
      </c>
      <c r="CQ21" s="2">
        <v>1</v>
      </c>
      <c r="CR21" s="135" t="s">
        <v>418</v>
      </c>
      <c r="CS21" s="135" t="s">
        <v>186</v>
      </c>
      <c r="CT21" s="135">
        <v>3</v>
      </c>
      <c r="CU21" s="141">
        <f t="shared" si="12"/>
        <v>7</v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80013</v>
      </c>
      <c r="D22" s="104">
        <v>1</v>
      </c>
      <c r="E22" s="142"/>
      <c r="F22" s="143"/>
      <c r="G22" s="135">
        <v>0</v>
      </c>
      <c r="H22" s="135">
        <v>1</v>
      </c>
      <c r="I22" s="135">
        <v>2</v>
      </c>
      <c r="J22" s="135">
        <v>0</v>
      </c>
      <c r="K22" s="135">
        <v>2</v>
      </c>
      <c r="L22" s="135">
        <v>1</v>
      </c>
      <c r="M22" s="135">
        <v>1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1</v>
      </c>
      <c r="AX22" s="138">
        <f>IF(OR(F22="",F22=служ!$AF$3),0,1)</f>
        <v>0</v>
      </c>
      <c r="AY22" s="138">
        <f>IF(OR(D22="",D22=служ!$AF$3),0,1)</f>
        <v>1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1</v>
      </c>
      <c r="CQ22" s="2">
        <v>1</v>
      </c>
      <c r="CR22" s="135" t="s">
        <v>418</v>
      </c>
      <c r="CS22" s="135" t="s">
        <v>185</v>
      </c>
      <c r="CT22" s="135">
        <v>3</v>
      </c>
      <c r="CU22" s="141">
        <f t="shared" si="12"/>
        <v>7</v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80014</v>
      </c>
      <c r="D23" s="104">
        <v>2</v>
      </c>
      <c r="E23" s="142"/>
      <c r="F23" s="143"/>
      <c r="G23" s="135">
        <v>1</v>
      </c>
      <c r="H23" s="135">
        <v>1</v>
      </c>
      <c r="I23" s="135">
        <v>2</v>
      </c>
      <c r="J23" s="135">
        <v>1</v>
      </c>
      <c r="K23" s="135">
        <v>1</v>
      </c>
      <c r="L23" s="135">
        <v>1</v>
      </c>
      <c r="M23" s="135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1</v>
      </c>
      <c r="AX23" s="138">
        <f>IF(OR(F23="",F23=служ!$AF$3),0,1)</f>
        <v>0</v>
      </c>
      <c r="AY23" s="138">
        <f>IF(OR(D23="",D23=служ!$AF$3),0,1)</f>
        <v>1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1</v>
      </c>
      <c r="CQ23" s="2">
        <v>1</v>
      </c>
      <c r="CR23" s="135" t="s">
        <v>418</v>
      </c>
      <c r="CS23" s="135" t="s">
        <v>185</v>
      </c>
      <c r="CT23" s="135">
        <v>3</v>
      </c>
      <c r="CU23" s="141">
        <f t="shared" si="12"/>
        <v>7</v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80015</v>
      </c>
      <c r="D24" s="104">
        <v>1</v>
      </c>
      <c r="E24" s="142"/>
      <c r="F24" s="143"/>
      <c r="G24" s="135">
        <v>1</v>
      </c>
      <c r="H24" s="135">
        <v>0</v>
      </c>
      <c r="I24" s="135">
        <v>1</v>
      </c>
      <c r="J24" s="135">
        <v>0</v>
      </c>
      <c r="K24" s="135">
        <v>2</v>
      </c>
      <c r="L24" s="135">
        <v>1</v>
      </c>
      <c r="M24" s="135">
        <v>1</v>
      </c>
      <c r="N24" s="135">
        <v>2</v>
      </c>
      <c r="O24" s="135">
        <v>0</v>
      </c>
      <c r="P24" s="135">
        <v>0</v>
      </c>
      <c r="Q24" s="135">
        <v>0</v>
      </c>
      <c r="R24" s="135">
        <v>0</v>
      </c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1</v>
      </c>
      <c r="AX24" s="138">
        <f>IF(OR(F24="",F24=служ!$AF$3),0,1)</f>
        <v>0</v>
      </c>
      <c r="AY24" s="138">
        <f>IF(OR(D24="",D24=служ!$AF$3),0,1)</f>
        <v>1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1</v>
      </c>
      <c r="CQ24" s="2">
        <v>1</v>
      </c>
      <c r="CR24" s="135" t="s">
        <v>418</v>
      </c>
      <c r="CS24" s="135" t="s">
        <v>185</v>
      </c>
      <c r="CT24" s="135">
        <v>4</v>
      </c>
      <c r="CU24" s="141">
        <f t="shared" si="12"/>
        <v>8</v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80016</v>
      </c>
      <c r="D25" s="104">
        <v>2</v>
      </c>
      <c r="E25" s="142"/>
      <c r="F25" s="143"/>
      <c r="G25" s="135">
        <v>0</v>
      </c>
      <c r="H25" s="135">
        <v>1</v>
      </c>
      <c r="I25" s="135">
        <v>2</v>
      </c>
      <c r="J25" s="135">
        <v>1</v>
      </c>
      <c r="K25" s="135">
        <v>1</v>
      </c>
      <c r="L25" s="135">
        <v>1</v>
      </c>
      <c r="M25" s="135">
        <v>1</v>
      </c>
      <c r="N25" s="135">
        <v>0</v>
      </c>
      <c r="O25" s="135">
        <v>0</v>
      </c>
      <c r="P25" s="135">
        <v>0</v>
      </c>
      <c r="Q25" s="135">
        <v>0</v>
      </c>
      <c r="R25" s="135">
        <v>0</v>
      </c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1</v>
      </c>
      <c r="AX25" s="138">
        <f>IF(OR(F25="",F25=служ!$AF$3),0,1)</f>
        <v>0</v>
      </c>
      <c r="AY25" s="138">
        <f>IF(OR(D25="",D25=служ!$AF$3),0,1)</f>
        <v>1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1</v>
      </c>
      <c r="CQ25" s="2">
        <v>1</v>
      </c>
      <c r="CR25" s="135" t="s">
        <v>418</v>
      </c>
      <c r="CS25" s="135" t="s">
        <v>185</v>
      </c>
      <c r="CT25" s="135">
        <v>3</v>
      </c>
      <c r="CU25" s="141">
        <f t="shared" si="12"/>
        <v>7</v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80017</v>
      </c>
      <c r="D26" s="104">
        <v>1</v>
      </c>
      <c r="E26" s="142"/>
      <c r="F26" s="143"/>
      <c r="G26" s="135">
        <v>1</v>
      </c>
      <c r="H26" s="135">
        <v>1</v>
      </c>
      <c r="I26" s="135">
        <v>2</v>
      </c>
      <c r="J26" s="135">
        <v>1</v>
      </c>
      <c r="K26" s="135">
        <v>2</v>
      </c>
      <c r="L26" s="135">
        <v>1</v>
      </c>
      <c r="M26" s="135">
        <v>0</v>
      </c>
      <c r="N26" s="135">
        <v>0</v>
      </c>
      <c r="O26" s="135">
        <v>0</v>
      </c>
      <c r="P26" s="135">
        <v>0</v>
      </c>
      <c r="Q26" s="135">
        <v>0</v>
      </c>
      <c r="R26" s="135">
        <v>0</v>
      </c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1</v>
      </c>
      <c r="AX26" s="138">
        <f>IF(OR(F26="",F26=служ!$AF$3),0,1)</f>
        <v>0</v>
      </c>
      <c r="AY26" s="138">
        <f>IF(OR(D26="",D26=служ!$AF$3),0,1)</f>
        <v>1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1</v>
      </c>
      <c r="CQ26" s="2">
        <v>1</v>
      </c>
      <c r="CR26" s="135" t="s">
        <v>418</v>
      </c>
      <c r="CS26" s="135" t="s">
        <v>186</v>
      </c>
      <c r="CT26" s="135">
        <v>3</v>
      </c>
      <c r="CU26" s="141">
        <f t="shared" si="12"/>
        <v>8</v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80018</v>
      </c>
      <c r="D27" s="104">
        <v>2</v>
      </c>
      <c r="E27" s="142"/>
      <c r="F27" s="143"/>
      <c r="G27" s="135">
        <v>1</v>
      </c>
      <c r="H27" s="135">
        <v>1</v>
      </c>
      <c r="I27" s="135">
        <v>2</v>
      </c>
      <c r="J27" s="135">
        <v>0</v>
      </c>
      <c r="K27" s="135">
        <v>2</v>
      </c>
      <c r="L27" s="135">
        <v>1</v>
      </c>
      <c r="M27" s="135">
        <v>0</v>
      </c>
      <c r="N27" s="135">
        <v>0</v>
      </c>
      <c r="O27" s="135">
        <v>0</v>
      </c>
      <c r="P27" s="135">
        <v>0</v>
      </c>
      <c r="Q27" s="135">
        <v>0</v>
      </c>
      <c r="R27" s="135">
        <v>0</v>
      </c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1</v>
      </c>
      <c r="AX27" s="138">
        <f>IF(OR(F27="",F27=служ!$AF$3),0,1)</f>
        <v>0</v>
      </c>
      <c r="AY27" s="138">
        <f>IF(OR(D27="",D27=служ!$AF$3),0,1)</f>
        <v>1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1</v>
      </c>
      <c r="CQ27" s="2">
        <v>1</v>
      </c>
      <c r="CR27" s="135" t="s">
        <v>418</v>
      </c>
      <c r="CS27" s="135" t="s">
        <v>185</v>
      </c>
      <c r="CT27" s="135">
        <v>3</v>
      </c>
      <c r="CU27" s="141">
        <f t="shared" si="12"/>
        <v>7</v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80019</v>
      </c>
      <c r="D28" s="104">
        <v>1</v>
      </c>
      <c r="E28" s="142"/>
      <c r="F28" s="143"/>
      <c r="G28" s="135">
        <v>0</v>
      </c>
      <c r="H28" s="135">
        <v>1</v>
      </c>
      <c r="I28" s="135">
        <v>2</v>
      </c>
      <c r="J28" s="135">
        <v>1</v>
      </c>
      <c r="K28" s="135">
        <v>2</v>
      </c>
      <c r="L28" s="135">
        <v>1</v>
      </c>
      <c r="M28" s="135">
        <v>0</v>
      </c>
      <c r="N28" s="135">
        <v>0</v>
      </c>
      <c r="O28" s="135">
        <v>0</v>
      </c>
      <c r="P28" s="135">
        <v>0</v>
      </c>
      <c r="Q28" s="135">
        <v>0</v>
      </c>
      <c r="R28" s="135">
        <v>0</v>
      </c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1</v>
      </c>
      <c r="AX28" s="138">
        <f>IF(OR(F28="",F28=служ!$AF$3),0,1)</f>
        <v>0</v>
      </c>
      <c r="AY28" s="138">
        <f>IF(OR(D28="",D28=служ!$AF$3),0,1)</f>
        <v>1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1</v>
      </c>
      <c r="CQ28" s="2">
        <v>1</v>
      </c>
      <c r="CR28" s="135" t="s">
        <v>418</v>
      </c>
      <c r="CS28" s="135" t="s">
        <v>186</v>
      </c>
      <c r="CT28" s="135">
        <v>4</v>
      </c>
      <c r="CU28" s="141">
        <f t="shared" si="12"/>
        <v>7</v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ht="30" x14ac:dyDescent="0.2">
      <c r="B29" s="103">
        <v>20</v>
      </c>
      <c r="C29" s="23">
        <v>80020</v>
      </c>
      <c r="D29" s="104" t="s">
        <v>176</v>
      </c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0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1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80021</v>
      </c>
      <c r="D30" s="104">
        <v>1</v>
      </c>
      <c r="E30" s="142"/>
      <c r="F30" s="143"/>
      <c r="G30" s="135">
        <v>0</v>
      </c>
      <c r="H30" s="135">
        <v>1</v>
      </c>
      <c r="I30" s="135">
        <v>2</v>
      </c>
      <c r="J30" s="135">
        <v>1</v>
      </c>
      <c r="K30" s="135">
        <v>2</v>
      </c>
      <c r="L30" s="135">
        <v>1</v>
      </c>
      <c r="M30" s="135">
        <v>0</v>
      </c>
      <c r="N30" s="135">
        <v>0</v>
      </c>
      <c r="O30" s="135">
        <v>0</v>
      </c>
      <c r="P30" s="135">
        <v>0</v>
      </c>
      <c r="Q30" s="135">
        <v>0</v>
      </c>
      <c r="R30" s="135">
        <v>0</v>
      </c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1</v>
      </c>
      <c r="AX30" s="138">
        <f>IF(OR(F30="",F30=служ!$AF$3),0,1)</f>
        <v>0</v>
      </c>
      <c r="AY30" s="138">
        <f>IF(OR(D30="",D30=служ!$AF$3),0,1)</f>
        <v>1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1</v>
      </c>
      <c r="CQ30" s="2">
        <v>1</v>
      </c>
      <c r="CR30" s="135" t="s">
        <v>418</v>
      </c>
      <c r="CS30" s="135" t="s">
        <v>185</v>
      </c>
      <c r="CT30" s="135">
        <v>3</v>
      </c>
      <c r="CU30" s="141">
        <f t="shared" si="12"/>
        <v>7</v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80022</v>
      </c>
      <c r="D31" s="104">
        <v>2</v>
      </c>
      <c r="E31" s="142"/>
      <c r="F31" s="143"/>
      <c r="G31" s="135">
        <v>0</v>
      </c>
      <c r="H31" s="135">
        <v>1</v>
      </c>
      <c r="I31" s="135">
        <v>2</v>
      </c>
      <c r="J31" s="135">
        <v>0</v>
      </c>
      <c r="K31" s="135">
        <v>1</v>
      </c>
      <c r="L31" s="135">
        <v>1</v>
      </c>
      <c r="M31" s="135">
        <v>1</v>
      </c>
      <c r="N31" s="135">
        <v>1</v>
      </c>
      <c r="O31" s="135">
        <v>0</v>
      </c>
      <c r="P31" s="135">
        <v>0</v>
      </c>
      <c r="Q31" s="135">
        <v>0</v>
      </c>
      <c r="R31" s="135">
        <v>0</v>
      </c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1</v>
      </c>
      <c r="AX31" s="138">
        <f>IF(OR(F31="",F31=служ!$AF$3),0,1)</f>
        <v>0</v>
      </c>
      <c r="AY31" s="138">
        <f>IF(OR(D31="",D31=служ!$AF$3),0,1)</f>
        <v>1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1</v>
      </c>
      <c r="CQ31" s="2">
        <v>1</v>
      </c>
      <c r="CR31" s="135" t="s">
        <v>418</v>
      </c>
      <c r="CS31" s="135" t="s">
        <v>185</v>
      </c>
      <c r="CT31" s="135">
        <v>4</v>
      </c>
      <c r="CU31" s="141">
        <f t="shared" si="12"/>
        <v>7</v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80023</v>
      </c>
      <c r="D32" s="104">
        <v>1</v>
      </c>
      <c r="E32" s="142"/>
      <c r="F32" s="143"/>
      <c r="G32" s="135">
        <v>1</v>
      </c>
      <c r="H32" s="135">
        <v>1</v>
      </c>
      <c r="I32" s="135">
        <v>1</v>
      </c>
      <c r="J32" s="135">
        <v>1</v>
      </c>
      <c r="K32" s="135">
        <v>2</v>
      </c>
      <c r="L32" s="135">
        <v>1</v>
      </c>
      <c r="M32" s="135">
        <v>1</v>
      </c>
      <c r="N32" s="135">
        <v>0</v>
      </c>
      <c r="O32" s="135">
        <v>0</v>
      </c>
      <c r="P32" s="135">
        <v>3</v>
      </c>
      <c r="Q32" s="135">
        <v>1</v>
      </c>
      <c r="R32" s="135">
        <v>2</v>
      </c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1</v>
      </c>
      <c r="AX32" s="138">
        <f>IF(OR(F32="",F32=служ!$AF$3),0,1)</f>
        <v>0</v>
      </c>
      <c r="AY32" s="138">
        <f>IF(OR(D32="",D32=служ!$AF$3),0,1)</f>
        <v>1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1</v>
      </c>
      <c r="CQ32" s="2">
        <v>1</v>
      </c>
      <c r="CR32" s="135" t="s">
        <v>419</v>
      </c>
      <c r="CS32" s="135" t="s">
        <v>185</v>
      </c>
      <c r="CT32" s="135">
        <v>4</v>
      </c>
      <c r="CU32" s="141">
        <f t="shared" si="12"/>
        <v>14</v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80024</v>
      </c>
      <c r="D33" s="104">
        <v>2</v>
      </c>
      <c r="E33" s="142"/>
      <c r="F33" s="143"/>
      <c r="G33" s="135">
        <v>0</v>
      </c>
      <c r="H33" s="135">
        <v>1</v>
      </c>
      <c r="I33" s="135">
        <v>2</v>
      </c>
      <c r="J33" s="135">
        <v>1</v>
      </c>
      <c r="K33" s="135">
        <v>1</v>
      </c>
      <c r="L33" s="135">
        <v>0</v>
      </c>
      <c r="M33" s="135">
        <v>1</v>
      </c>
      <c r="N33" s="135">
        <v>2</v>
      </c>
      <c r="O33" s="135">
        <v>2</v>
      </c>
      <c r="P33" s="135">
        <v>3</v>
      </c>
      <c r="Q33" s="135">
        <v>2</v>
      </c>
      <c r="R33" s="135">
        <v>0</v>
      </c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1</v>
      </c>
      <c r="AX33" s="138">
        <f>IF(OR(F33="",F33=служ!$AF$3),0,1)</f>
        <v>0</v>
      </c>
      <c r="AY33" s="138">
        <f>IF(OR(D33="",D33=служ!$AF$3),0,1)</f>
        <v>1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1</v>
      </c>
      <c r="CQ33" s="2">
        <v>1</v>
      </c>
      <c r="CR33" s="135" t="s">
        <v>419</v>
      </c>
      <c r="CS33" s="135" t="s">
        <v>186</v>
      </c>
      <c r="CT33" s="135">
        <v>4</v>
      </c>
      <c r="CU33" s="141">
        <f t="shared" si="12"/>
        <v>15</v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80025</v>
      </c>
      <c r="D34" s="104">
        <v>1</v>
      </c>
      <c r="E34" s="142"/>
      <c r="F34" s="143"/>
      <c r="G34" s="135">
        <v>1</v>
      </c>
      <c r="H34" s="135">
        <v>1</v>
      </c>
      <c r="I34" s="135">
        <v>2</v>
      </c>
      <c r="J34" s="135">
        <v>1</v>
      </c>
      <c r="K34" s="135">
        <v>2</v>
      </c>
      <c r="L34" s="135">
        <v>1</v>
      </c>
      <c r="M34" s="135">
        <v>1</v>
      </c>
      <c r="N34" s="135">
        <v>2</v>
      </c>
      <c r="O34" s="135">
        <v>0</v>
      </c>
      <c r="P34" s="135">
        <v>2</v>
      </c>
      <c r="Q34" s="135">
        <v>2</v>
      </c>
      <c r="R34" s="135">
        <v>2</v>
      </c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1</v>
      </c>
      <c r="AX34" s="138">
        <f>IF(OR(F34="",F34=служ!$AF$3),0,1)</f>
        <v>0</v>
      </c>
      <c r="AY34" s="138">
        <f>IF(OR(D34="",D34=служ!$AF$3),0,1)</f>
        <v>1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1</v>
      </c>
      <c r="CQ34" s="2">
        <v>1</v>
      </c>
      <c r="CR34" s="135" t="s">
        <v>419</v>
      </c>
      <c r="CS34" s="135" t="s">
        <v>185</v>
      </c>
      <c r="CT34" s="135">
        <v>4</v>
      </c>
      <c r="CU34" s="141">
        <f t="shared" si="12"/>
        <v>17</v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80026</v>
      </c>
      <c r="D35" s="104">
        <v>2</v>
      </c>
      <c r="E35" s="142"/>
      <c r="F35" s="143"/>
      <c r="G35" s="135">
        <v>1</v>
      </c>
      <c r="H35" s="135">
        <v>1</v>
      </c>
      <c r="I35" s="135">
        <v>2</v>
      </c>
      <c r="J35" s="135">
        <v>1</v>
      </c>
      <c r="K35" s="135">
        <v>2</v>
      </c>
      <c r="L35" s="135">
        <v>1</v>
      </c>
      <c r="M35" s="135">
        <v>1</v>
      </c>
      <c r="N35" s="135">
        <v>0</v>
      </c>
      <c r="O35" s="135">
        <v>0</v>
      </c>
      <c r="P35" s="135">
        <v>3</v>
      </c>
      <c r="Q35" s="135">
        <v>2</v>
      </c>
      <c r="R35" s="135">
        <v>0</v>
      </c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1</v>
      </c>
      <c r="AX35" s="138">
        <f>IF(OR(F35="",F35=служ!$AF$3),0,1)</f>
        <v>0</v>
      </c>
      <c r="AY35" s="138">
        <f>IF(OR(D35="",D35=служ!$AF$3),0,1)</f>
        <v>1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1</v>
      </c>
      <c r="CQ35" s="2">
        <v>1</v>
      </c>
      <c r="CR35" s="135" t="s">
        <v>419</v>
      </c>
      <c r="CS35" s="135" t="s">
        <v>186</v>
      </c>
      <c r="CT35" s="135">
        <v>5</v>
      </c>
      <c r="CU35" s="141">
        <f t="shared" si="12"/>
        <v>14</v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ht="30" x14ac:dyDescent="0.2">
      <c r="B36" s="103">
        <v>27</v>
      </c>
      <c r="C36" s="23">
        <v>80027</v>
      </c>
      <c r="D36" s="104" t="s">
        <v>176</v>
      </c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0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1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80028</v>
      </c>
      <c r="D37" s="104">
        <v>2</v>
      </c>
      <c r="E37" s="142"/>
      <c r="F37" s="143"/>
      <c r="G37" s="135">
        <v>1</v>
      </c>
      <c r="H37" s="135">
        <v>1</v>
      </c>
      <c r="I37" s="135">
        <v>2</v>
      </c>
      <c r="J37" s="135">
        <v>1</v>
      </c>
      <c r="K37" s="135">
        <v>1</v>
      </c>
      <c r="L37" s="135">
        <v>0</v>
      </c>
      <c r="M37" s="135">
        <v>1</v>
      </c>
      <c r="N37" s="135">
        <v>1</v>
      </c>
      <c r="O37" s="135">
        <v>1</v>
      </c>
      <c r="P37" s="135">
        <v>3</v>
      </c>
      <c r="Q37" s="135">
        <v>2</v>
      </c>
      <c r="R37" s="135">
        <v>1</v>
      </c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1</v>
      </c>
      <c r="AX37" s="138">
        <f>IF(OR(F37="",F37=служ!$AF$3),0,1)</f>
        <v>0</v>
      </c>
      <c r="AY37" s="138">
        <f>IF(OR(D37="",D37=служ!$AF$3),0,1)</f>
        <v>1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1</v>
      </c>
      <c r="CQ37" s="2">
        <v>1</v>
      </c>
      <c r="CR37" s="135" t="s">
        <v>419</v>
      </c>
      <c r="CS37" s="135" t="s">
        <v>185</v>
      </c>
      <c r="CT37" s="135">
        <v>4</v>
      </c>
      <c r="CU37" s="141">
        <f t="shared" si="12"/>
        <v>15</v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ht="30" x14ac:dyDescent="0.2">
      <c r="B38" s="103">
        <v>29</v>
      </c>
      <c r="C38" s="23">
        <v>80029</v>
      </c>
      <c r="D38" s="104" t="s">
        <v>176</v>
      </c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0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1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80030</v>
      </c>
      <c r="D39" s="104">
        <v>2</v>
      </c>
      <c r="E39" s="142"/>
      <c r="F39" s="143"/>
      <c r="G39" s="135">
        <v>0</v>
      </c>
      <c r="H39" s="135">
        <v>1</v>
      </c>
      <c r="I39" s="135">
        <v>2</v>
      </c>
      <c r="J39" s="135">
        <v>0</v>
      </c>
      <c r="K39" s="135">
        <v>2</v>
      </c>
      <c r="L39" s="135">
        <v>0</v>
      </c>
      <c r="M39" s="135">
        <v>1</v>
      </c>
      <c r="N39" s="135">
        <v>1</v>
      </c>
      <c r="O39" s="135">
        <v>0</v>
      </c>
      <c r="P39" s="135">
        <v>0</v>
      </c>
      <c r="Q39" s="135">
        <v>0</v>
      </c>
      <c r="R39" s="135">
        <v>1</v>
      </c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1</v>
      </c>
      <c r="AX39" s="138">
        <f>IF(OR(F39="",F39=служ!$AF$3),0,1)</f>
        <v>0</v>
      </c>
      <c r="AY39" s="138">
        <f>IF(OR(D39="",D39=служ!$AF$3),0,1)</f>
        <v>1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1</v>
      </c>
      <c r="CQ39" s="2">
        <v>1</v>
      </c>
      <c r="CR39" s="135" t="s">
        <v>419</v>
      </c>
      <c r="CS39" s="135" t="s">
        <v>185</v>
      </c>
      <c r="CT39" s="135">
        <v>4</v>
      </c>
      <c r="CU39" s="141">
        <f t="shared" si="12"/>
        <v>8</v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ht="30" x14ac:dyDescent="0.2">
      <c r="B40" s="103">
        <v>31</v>
      </c>
      <c r="C40" s="23">
        <v>80031</v>
      </c>
      <c r="D40" s="104" t="s">
        <v>176</v>
      </c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0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1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80032</v>
      </c>
      <c r="D41" s="104">
        <v>2</v>
      </c>
      <c r="E41" s="142"/>
      <c r="F41" s="143"/>
      <c r="G41" s="135">
        <v>1</v>
      </c>
      <c r="H41" s="135">
        <v>1</v>
      </c>
      <c r="I41" s="135">
        <v>1</v>
      </c>
      <c r="J41" s="135">
        <v>0</v>
      </c>
      <c r="K41" s="135">
        <v>1</v>
      </c>
      <c r="L41" s="135">
        <v>1</v>
      </c>
      <c r="M41" s="135">
        <v>1</v>
      </c>
      <c r="N41" s="135">
        <v>0</v>
      </c>
      <c r="O41" s="135">
        <v>0</v>
      </c>
      <c r="P41" s="135">
        <v>2</v>
      </c>
      <c r="Q41" s="135">
        <v>0</v>
      </c>
      <c r="R41" s="135">
        <v>2</v>
      </c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1</v>
      </c>
      <c r="AX41" s="138">
        <f>IF(OR(F41="",F41=служ!$AF$3),0,1)</f>
        <v>0</v>
      </c>
      <c r="AY41" s="138">
        <f>IF(OR(D41="",D41=служ!$AF$3),0,1)</f>
        <v>1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1</v>
      </c>
      <c r="CQ41" s="2">
        <v>1</v>
      </c>
      <c r="CR41" s="135" t="s">
        <v>419</v>
      </c>
      <c r="CS41" s="135" t="s">
        <v>185</v>
      </c>
      <c r="CT41" s="135">
        <v>4</v>
      </c>
      <c r="CU41" s="141">
        <f t="shared" si="12"/>
        <v>10</v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80033</v>
      </c>
      <c r="D42" s="104">
        <v>1</v>
      </c>
      <c r="E42" s="142"/>
      <c r="F42" s="143"/>
      <c r="G42" s="135">
        <v>0</v>
      </c>
      <c r="H42" s="135">
        <v>1</v>
      </c>
      <c r="I42" s="135">
        <v>2</v>
      </c>
      <c r="J42" s="135">
        <v>1</v>
      </c>
      <c r="K42" s="135">
        <v>2</v>
      </c>
      <c r="L42" s="135">
        <v>1</v>
      </c>
      <c r="M42" s="135">
        <v>0</v>
      </c>
      <c r="N42" s="135">
        <v>0</v>
      </c>
      <c r="O42" s="135">
        <v>0</v>
      </c>
      <c r="P42" s="135">
        <v>1</v>
      </c>
      <c r="Q42" s="135">
        <v>0</v>
      </c>
      <c r="R42" s="135">
        <v>1</v>
      </c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1</v>
      </c>
      <c r="AX42" s="138">
        <f>IF(OR(F42="",F42=служ!$AF$3),0,1)</f>
        <v>0</v>
      </c>
      <c r="AY42" s="138">
        <f>IF(OR(D42="",D42=служ!$AF$3),0,1)</f>
        <v>1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1</v>
      </c>
      <c r="CQ42" s="2">
        <v>1</v>
      </c>
      <c r="CR42" s="135" t="s">
        <v>419</v>
      </c>
      <c r="CS42" s="135" t="s">
        <v>186</v>
      </c>
      <c r="CT42" s="135">
        <v>4</v>
      </c>
      <c r="CU42" s="141">
        <f t="shared" si="12"/>
        <v>9</v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80034</v>
      </c>
      <c r="D43" s="104">
        <v>2</v>
      </c>
      <c r="E43" s="142"/>
      <c r="F43" s="143"/>
      <c r="G43" s="135">
        <v>0</v>
      </c>
      <c r="H43" s="135">
        <v>1</v>
      </c>
      <c r="I43" s="135">
        <v>2</v>
      </c>
      <c r="J43" s="135">
        <v>1</v>
      </c>
      <c r="K43" s="135">
        <v>1</v>
      </c>
      <c r="L43" s="135">
        <v>1</v>
      </c>
      <c r="M43" s="135">
        <v>1</v>
      </c>
      <c r="N43" s="135">
        <v>1</v>
      </c>
      <c r="O43" s="135">
        <v>0</v>
      </c>
      <c r="P43" s="135">
        <v>0</v>
      </c>
      <c r="Q43" s="135">
        <v>0</v>
      </c>
      <c r="R43" s="135">
        <v>0</v>
      </c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1</v>
      </c>
      <c r="AX43" s="138">
        <f>IF(OR(F43="",F43=служ!$AF$3),0,1)</f>
        <v>0</v>
      </c>
      <c r="AY43" s="138">
        <f>IF(OR(D43="",D43=служ!$AF$3),0,1)</f>
        <v>1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1</v>
      </c>
      <c r="CQ43" s="2">
        <v>1</v>
      </c>
      <c r="CR43" s="135" t="s">
        <v>419</v>
      </c>
      <c r="CS43" s="135" t="s">
        <v>186</v>
      </c>
      <c r="CT43" s="135">
        <v>3</v>
      </c>
      <c r="CU43" s="141">
        <f t="shared" si="12"/>
        <v>8</v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80035</v>
      </c>
      <c r="D44" s="104">
        <v>1</v>
      </c>
      <c r="E44" s="142"/>
      <c r="F44" s="143"/>
      <c r="G44" s="135">
        <v>1</v>
      </c>
      <c r="H44" s="135">
        <v>1</v>
      </c>
      <c r="I44" s="135">
        <v>1</v>
      </c>
      <c r="J44" s="135">
        <v>1</v>
      </c>
      <c r="K44" s="135">
        <v>2</v>
      </c>
      <c r="L44" s="135">
        <v>1</v>
      </c>
      <c r="M44" s="135">
        <v>0</v>
      </c>
      <c r="N44" s="135">
        <v>2</v>
      </c>
      <c r="O44" s="135">
        <v>0</v>
      </c>
      <c r="P44" s="135">
        <v>3</v>
      </c>
      <c r="Q44" s="135">
        <v>1</v>
      </c>
      <c r="R44" s="135">
        <v>2</v>
      </c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1</v>
      </c>
      <c r="AX44" s="138">
        <f>IF(OR(F44="",F44=служ!$AF$3),0,1)</f>
        <v>0</v>
      </c>
      <c r="AY44" s="138">
        <f>IF(OR(D44="",D44=служ!$AF$3),0,1)</f>
        <v>1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1</v>
      </c>
      <c r="CQ44" s="2">
        <v>1</v>
      </c>
      <c r="CR44" s="135" t="s">
        <v>419</v>
      </c>
      <c r="CS44" s="135" t="s">
        <v>185</v>
      </c>
      <c r="CT44" s="135">
        <v>4</v>
      </c>
      <c r="CU44" s="141">
        <f t="shared" si="12"/>
        <v>15</v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80036</v>
      </c>
      <c r="D45" s="104">
        <v>2</v>
      </c>
      <c r="E45" s="142"/>
      <c r="F45" s="143"/>
      <c r="G45" s="135">
        <v>1</v>
      </c>
      <c r="H45" s="135">
        <v>1</v>
      </c>
      <c r="I45" s="135">
        <v>2</v>
      </c>
      <c r="J45" s="135">
        <v>0</v>
      </c>
      <c r="K45" s="135">
        <v>2</v>
      </c>
      <c r="L45" s="135">
        <v>0</v>
      </c>
      <c r="M45" s="135">
        <v>1</v>
      </c>
      <c r="N45" s="135">
        <v>1</v>
      </c>
      <c r="O45" s="135">
        <v>0</v>
      </c>
      <c r="P45" s="135">
        <v>2</v>
      </c>
      <c r="Q45" s="135">
        <v>0</v>
      </c>
      <c r="R45" s="135">
        <v>1</v>
      </c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1</v>
      </c>
      <c r="AX45" s="138">
        <f>IF(OR(F45="",F45=служ!$AF$3),0,1)</f>
        <v>0</v>
      </c>
      <c r="AY45" s="138">
        <f>IF(OR(D45="",D45=служ!$AF$3),0,1)</f>
        <v>1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1</v>
      </c>
      <c r="CQ45" s="2">
        <v>1</v>
      </c>
      <c r="CR45" s="135" t="s">
        <v>419</v>
      </c>
      <c r="CS45" s="135" t="s">
        <v>185</v>
      </c>
      <c r="CT45" s="135">
        <v>4</v>
      </c>
      <c r="CU45" s="141">
        <f t="shared" si="12"/>
        <v>11</v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80037</v>
      </c>
      <c r="D46" s="104">
        <v>1</v>
      </c>
      <c r="E46" s="142"/>
      <c r="F46" s="143"/>
      <c r="G46" s="135">
        <v>0</v>
      </c>
      <c r="H46" s="135">
        <v>1</v>
      </c>
      <c r="I46" s="135">
        <v>1</v>
      </c>
      <c r="J46" s="135">
        <v>1</v>
      </c>
      <c r="K46" s="135">
        <v>2</v>
      </c>
      <c r="L46" s="135">
        <v>1</v>
      </c>
      <c r="M46" s="135">
        <v>1</v>
      </c>
      <c r="N46" s="135">
        <v>0</v>
      </c>
      <c r="O46" s="135">
        <v>0</v>
      </c>
      <c r="P46" s="135">
        <v>2</v>
      </c>
      <c r="Q46" s="135">
        <v>0</v>
      </c>
      <c r="R46" s="135">
        <v>1</v>
      </c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1</v>
      </c>
      <c r="AX46" s="138">
        <f>IF(OR(F46="",F46=служ!$AF$3),0,1)</f>
        <v>0</v>
      </c>
      <c r="AY46" s="138">
        <f>IF(OR(D46="",D46=служ!$AF$3),0,1)</f>
        <v>1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1</v>
      </c>
      <c r="CQ46" s="2">
        <v>1</v>
      </c>
      <c r="CR46" s="135" t="s">
        <v>419</v>
      </c>
      <c r="CS46" s="135" t="s">
        <v>186</v>
      </c>
      <c r="CT46" s="135">
        <v>4</v>
      </c>
      <c r="CU46" s="141">
        <f t="shared" si="12"/>
        <v>10</v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80038</v>
      </c>
      <c r="D47" s="104">
        <v>2</v>
      </c>
      <c r="E47" s="142"/>
      <c r="F47" s="143"/>
      <c r="G47" s="135">
        <v>1</v>
      </c>
      <c r="H47" s="135">
        <v>1</v>
      </c>
      <c r="I47" s="135">
        <v>2</v>
      </c>
      <c r="J47" s="135">
        <v>1</v>
      </c>
      <c r="K47" s="135">
        <v>0</v>
      </c>
      <c r="L47" s="135">
        <v>1</v>
      </c>
      <c r="M47" s="135">
        <v>1</v>
      </c>
      <c r="N47" s="135">
        <v>0</v>
      </c>
      <c r="O47" s="135">
        <v>0</v>
      </c>
      <c r="P47" s="135">
        <v>3</v>
      </c>
      <c r="Q47" s="135">
        <v>2</v>
      </c>
      <c r="R47" s="135">
        <v>3</v>
      </c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1</v>
      </c>
      <c r="AX47" s="138">
        <f>IF(OR(F47="",F47=служ!$AF$3),0,1)</f>
        <v>0</v>
      </c>
      <c r="AY47" s="138">
        <f>IF(OR(D47="",D47=служ!$AF$3),0,1)</f>
        <v>1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1</v>
      </c>
      <c r="CQ47" s="2">
        <v>1</v>
      </c>
      <c r="CR47" s="135" t="s">
        <v>419</v>
      </c>
      <c r="CS47" s="135" t="s">
        <v>185</v>
      </c>
      <c r="CT47" s="135">
        <v>4</v>
      </c>
      <c r="CU47" s="141">
        <f t="shared" si="12"/>
        <v>15</v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80039</v>
      </c>
      <c r="D48" s="104">
        <v>1</v>
      </c>
      <c r="E48" s="142"/>
      <c r="F48" s="143"/>
      <c r="G48" s="135">
        <v>1</v>
      </c>
      <c r="H48" s="135">
        <v>1</v>
      </c>
      <c r="I48" s="135">
        <v>2</v>
      </c>
      <c r="J48" s="135">
        <v>1</v>
      </c>
      <c r="K48" s="135">
        <v>2</v>
      </c>
      <c r="L48" s="135">
        <v>1</v>
      </c>
      <c r="M48" s="135">
        <v>1</v>
      </c>
      <c r="N48" s="135">
        <v>1</v>
      </c>
      <c r="O48" s="135">
        <v>1</v>
      </c>
      <c r="P48" s="135">
        <v>2</v>
      </c>
      <c r="Q48" s="135">
        <v>1</v>
      </c>
      <c r="R48" s="135">
        <v>2</v>
      </c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1</v>
      </c>
      <c r="AX48" s="138">
        <f>IF(OR(F48="",F48=служ!$AF$3),0,1)</f>
        <v>0</v>
      </c>
      <c r="AY48" s="138">
        <f>IF(OR(D48="",D48=служ!$AF$3),0,1)</f>
        <v>1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1</v>
      </c>
      <c r="CQ48" s="2">
        <v>1</v>
      </c>
      <c r="CR48" s="135" t="s">
        <v>419</v>
      </c>
      <c r="CS48" s="135" t="s">
        <v>186</v>
      </c>
      <c r="CT48" s="135">
        <v>5</v>
      </c>
      <c r="CU48" s="141">
        <f t="shared" si="12"/>
        <v>16</v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80040</v>
      </c>
      <c r="D49" s="104">
        <v>2</v>
      </c>
      <c r="E49" s="142"/>
      <c r="F49" s="143"/>
      <c r="G49" s="135">
        <v>0</v>
      </c>
      <c r="H49" s="135">
        <v>1</v>
      </c>
      <c r="I49" s="135">
        <v>2</v>
      </c>
      <c r="J49" s="135">
        <v>0</v>
      </c>
      <c r="K49" s="135">
        <v>2</v>
      </c>
      <c r="L49" s="135">
        <v>1</v>
      </c>
      <c r="M49" s="135">
        <v>1</v>
      </c>
      <c r="N49" s="135">
        <v>2</v>
      </c>
      <c r="O49" s="135">
        <v>2</v>
      </c>
      <c r="P49" s="135">
        <v>3</v>
      </c>
      <c r="Q49" s="135">
        <v>2</v>
      </c>
      <c r="R49" s="135">
        <v>0</v>
      </c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1</v>
      </c>
      <c r="AX49" s="138">
        <f>IF(OR(F49="",F49=служ!$AF$3),0,1)</f>
        <v>0</v>
      </c>
      <c r="AY49" s="138">
        <f>IF(OR(D49="",D49=служ!$AF$3),0,1)</f>
        <v>1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1</v>
      </c>
      <c r="CQ49" s="2">
        <v>1</v>
      </c>
      <c r="CR49" s="135" t="s">
        <v>419</v>
      </c>
      <c r="CS49" s="135" t="s">
        <v>186</v>
      </c>
      <c r="CT49" s="135">
        <v>4</v>
      </c>
      <c r="CU49" s="141">
        <f t="shared" si="12"/>
        <v>16</v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80041</v>
      </c>
      <c r="D50" s="104">
        <v>1</v>
      </c>
      <c r="E50" s="142"/>
      <c r="F50" s="143"/>
      <c r="G50" s="135">
        <v>0</v>
      </c>
      <c r="H50" s="135">
        <v>1</v>
      </c>
      <c r="I50" s="135">
        <v>2</v>
      </c>
      <c r="J50" s="135">
        <v>1</v>
      </c>
      <c r="K50" s="135">
        <v>1</v>
      </c>
      <c r="L50" s="135">
        <v>1</v>
      </c>
      <c r="M50" s="135">
        <v>1</v>
      </c>
      <c r="N50" s="135">
        <v>0</v>
      </c>
      <c r="O50" s="135">
        <v>0</v>
      </c>
      <c r="P50" s="135">
        <v>2</v>
      </c>
      <c r="Q50" s="135">
        <v>1</v>
      </c>
      <c r="R50" s="135">
        <v>0</v>
      </c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1</v>
      </c>
      <c r="AX50" s="138">
        <f>IF(OR(F50="",F50=служ!$AF$3),0,1)</f>
        <v>0</v>
      </c>
      <c r="AY50" s="138">
        <f>IF(OR(D50="",D50=служ!$AF$3),0,1)</f>
        <v>1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1</v>
      </c>
      <c r="CQ50" s="2">
        <v>1</v>
      </c>
      <c r="CR50" s="135" t="s">
        <v>419</v>
      </c>
      <c r="CS50" s="135" t="s">
        <v>185</v>
      </c>
      <c r="CT50" s="135">
        <v>4</v>
      </c>
      <c r="CU50" s="141">
        <f t="shared" si="12"/>
        <v>10</v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80042</v>
      </c>
      <c r="D51" s="104">
        <v>2</v>
      </c>
      <c r="E51" s="142"/>
      <c r="F51" s="143"/>
      <c r="G51" s="135">
        <v>0</v>
      </c>
      <c r="H51" s="135">
        <v>0</v>
      </c>
      <c r="I51" s="135">
        <v>2</v>
      </c>
      <c r="J51" s="135">
        <v>1</v>
      </c>
      <c r="K51" s="135">
        <v>1</v>
      </c>
      <c r="L51" s="135">
        <v>0</v>
      </c>
      <c r="M51" s="135">
        <v>1</v>
      </c>
      <c r="N51" s="135">
        <v>2</v>
      </c>
      <c r="O51" s="135">
        <v>0</v>
      </c>
      <c r="P51" s="135">
        <v>0</v>
      </c>
      <c r="Q51" s="135">
        <v>0</v>
      </c>
      <c r="R51" s="135">
        <v>0</v>
      </c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1</v>
      </c>
      <c r="AX51" s="138">
        <f>IF(OR(F51="",F51=служ!$AF$3),0,1)</f>
        <v>0</v>
      </c>
      <c r="AY51" s="138">
        <f>IF(OR(D51="",D51=служ!$AF$3),0,1)</f>
        <v>1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1</v>
      </c>
      <c r="CQ51" s="2">
        <v>1</v>
      </c>
      <c r="CR51" s="135" t="s">
        <v>419</v>
      </c>
      <c r="CS51" s="135" t="s">
        <v>186</v>
      </c>
      <c r="CT51" s="135">
        <v>3</v>
      </c>
      <c r="CU51" s="141">
        <f t="shared" si="12"/>
        <v>7</v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80043</v>
      </c>
      <c r="D52" s="104">
        <v>1</v>
      </c>
      <c r="E52" s="142"/>
      <c r="F52" s="143"/>
      <c r="G52" s="135">
        <v>1</v>
      </c>
      <c r="H52" s="135">
        <v>1</v>
      </c>
      <c r="I52" s="135">
        <v>2</v>
      </c>
      <c r="J52" s="135">
        <v>1</v>
      </c>
      <c r="K52" s="135">
        <v>2</v>
      </c>
      <c r="L52" s="135">
        <v>1</v>
      </c>
      <c r="M52" s="135">
        <v>1</v>
      </c>
      <c r="N52" s="135">
        <v>2</v>
      </c>
      <c r="O52" s="135">
        <v>2</v>
      </c>
      <c r="P52" s="135">
        <v>2</v>
      </c>
      <c r="Q52" s="135">
        <v>1</v>
      </c>
      <c r="R52" s="135">
        <v>0</v>
      </c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1</v>
      </c>
      <c r="AX52" s="138">
        <f>IF(OR(F52="",F52=служ!$AF$3),0,1)</f>
        <v>0</v>
      </c>
      <c r="AY52" s="138">
        <f>IF(OR(D52="",D52=служ!$AF$3),0,1)</f>
        <v>1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1</v>
      </c>
      <c r="CQ52" s="2">
        <v>1</v>
      </c>
      <c r="CR52" s="135" t="s">
        <v>419</v>
      </c>
      <c r="CS52" s="135" t="s">
        <v>186</v>
      </c>
      <c r="CT52" s="135">
        <v>4</v>
      </c>
      <c r="CU52" s="141">
        <f t="shared" si="12"/>
        <v>16</v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80044</v>
      </c>
      <c r="D53" s="104">
        <v>2</v>
      </c>
      <c r="E53" s="142"/>
      <c r="F53" s="143"/>
      <c r="G53" s="135">
        <v>1</v>
      </c>
      <c r="H53" s="135">
        <v>1</v>
      </c>
      <c r="I53" s="135">
        <v>2</v>
      </c>
      <c r="J53" s="135">
        <v>1</v>
      </c>
      <c r="K53" s="135">
        <v>1</v>
      </c>
      <c r="L53" s="135">
        <v>1</v>
      </c>
      <c r="M53" s="135">
        <v>1</v>
      </c>
      <c r="N53" s="135">
        <v>2</v>
      </c>
      <c r="O53" s="135">
        <v>2</v>
      </c>
      <c r="P53" s="135">
        <v>3</v>
      </c>
      <c r="Q53" s="135">
        <v>2</v>
      </c>
      <c r="R53" s="135">
        <v>0</v>
      </c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1</v>
      </c>
      <c r="AX53" s="138">
        <f>IF(OR(F53="",F53=служ!$AF$3),0,1)</f>
        <v>0</v>
      </c>
      <c r="AY53" s="138">
        <f>IF(OR(D53="",D53=служ!$AF$3),0,1)</f>
        <v>1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1</v>
      </c>
      <c r="CQ53" s="2">
        <v>1</v>
      </c>
      <c r="CR53" s="135" t="s">
        <v>419</v>
      </c>
      <c r="CS53" s="135" t="s">
        <v>186</v>
      </c>
      <c r="CT53" s="135">
        <v>4</v>
      </c>
      <c r="CU53" s="141">
        <f t="shared" si="12"/>
        <v>17</v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80045</v>
      </c>
      <c r="D54" s="104">
        <v>1</v>
      </c>
      <c r="E54" s="142"/>
      <c r="F54" s="143"/>
      <c r="G54" s="135">
        <v>1</v>
      </c>
      <c r="H54" s="135">
        <v>1</v>
      </c>
      <c r="I54" s="135">
        <v>2</v>
      </c>
      <c r="J54" s="135">
        <v>1</v>
      </c>
      <c r="K54" s="135">
        <v>2</v>
      </c>
      <c r="L54" s="135">
        <v>1</v>
      </c>
      <c r="M54" s="135">
        <v>1</v>
      </c>
      <c r="N54" s="135">
        <v>2</v>
      </c>
      <c r="O54" s="135">
        <v>0</v>
      </c>
      <c r="P54" s="135">
        <v>0</v>
      </c>
      <c r="Q54" s="135">
        <v>1</v>
      </c>
      <c r="R54" s="135">
        <v>2</v>
      </c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1</v>
      </c>
      <c r="AX54" s="138">
        <f>IF(OR(F54="",F54=служ!$AF$3),0,1)</f>
        <v>0</v>
      </c>
      <c r="AY54" s="138">
        <f>IF(OR(D54="",D54=служ!$AF$3),0,1)</f>
        <v>1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1</v>
      </c>
      <c r="CQ54" s="2">
        <v>1</v>
      </c>
      <c r="CR54" s="135" t="s">
        <v>419</v>
      </c>
      <c r="CS54" s="135" t="s">
        <v>185</v>
      </c>
      <c r="CT54" s="135">
        <v>4</v>
      </c>
      <c r="CU54" s="141">
        <f t="shared" si="12"/>
        <v>14</v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80046</v>
      </c>
      <c r="D55" s="104">
        <v>1</v>
      </c>
      <c r="E55" s="142"/>
      <c r="F55" s="143"/>
      <c r="G55" s="135">
        <v>0</v>
      </c>
      <c r="H55" s="135">
        <v>0</v>
      </c>
      <c r="I55" s="135">
        <v>2</v>
      </c>
      <c r="J55" s="135">
        <v>1</v>
      </c>
      <c r="K55" s="135">
        <v>2</v>
      </c>
      <c r="L55" s="135">
        <v>0</v>
      </c>
      <c r="M55" s="135">
        <v>1</v>
      </c>
      <c r="N55" s="135">
        <v>0</v>
      </c>
      <c r="O55" s="135">
        <v>0</v>
      </c>
      <c r="P55" s="135">
        <v>2</v>
      </c>
      <c r="Q55" s="135">
        <v>1</v>
      </c>
      <c r="R55" s="135">
        <v>0</v>
      </c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1</v>
      </c>
      <c r="AX55" s="138">
        <f>IF(OR(F55="",F55=служ!$AF$3),0,1)</f>
        <v>0</v>
      </c>
      <c r="AY55" s="138">
        <f>IF(OR(D55="",D55=служ!$AF$3),0,1)</f>
        <v>1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1</v>
      </c>
      <c r="CQ55" s="2">
        <v>1</v>
      </c>
      <c r="CR55" s="135" t="s">
        <v>419</v>
      </c>
      <c r="CS55" s="135" t="s">
        <v>185</v>
      </c>
      <c r="CT55" s="135">
        <v>3</v>
      </c>
      <c r="CU55" s="141">
        <f t="shared" si="12"/>
        <v>9</v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ht="30" x14ac:dyDescent="0.2">
      <c r="B56" s="103">
        <v>47</v>
      </c>
      <c r="C56" s="23">
        <v>80047</v>
      </c>
      <c r="D56" s="104" t="s">
        <v>176</v>
      </c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0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1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80048</v>
      </c>
      <c r="D57" s="104">
        <v>2</v>
      </c>
      <c r="E57" s="142"/>
      <c r="F57" s="143"/>
      <c r="G57" s="135">
        <v>1</v>
      </c>
      <c r="H57" s="135">
        <v>1</v>
      </c>
      <c r="I57" s="135">
        <v>2</v>
      </c>
      <c r="J57" s="135">
        <v>1</v>
      </c>
      <c r="K57" s="135">
        <v>1</v>
      </c>
      <c r="L57" s="135">
        <v>1</v>
      </c>
      <c r="M57" s="135">
        <v>1</v>
      </c>
      <c r="N57" s="135">
        <v>2</v>
      </c>
      <c r="O57" s="135">
        <v>0</v>
      </c>
      <c r="P57" s="135">
        <v>3</v>
      </c>
      <c r="Q57" s="135">
        <v>2</v>
      </c>
      <c r="R57" s="135">
        <v>1</v>
      </c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1</v>
      </c>
      <c r="AX57" s="138">
        <f>IF(OR(F57="",F57=служ!$AF$3),0,1)</f>
        <v>0</v>
      </c>
      <c r="AY57" s="138">
        <f>IF(OR(D57="",D57=служ!$AF$3),0,1)</f>
        <v>1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1</v>
      </c>
      <c r="CQ57" s="2">
        <v>1</v>
      </c>
      <c r="CR57" s="135" t="s">
        <v>419</v>
      </c>
      <c r="CS57" s="135" t="s">
        <v>185</v>
      </c>
      <c r="CT57" s="135">
        <v>5</v>
      </c>
      <c r="CU57" s="141">
        <f t="shared" si="12"/>
        <v>16</v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ht="30" x14ac:dyDescent="0.2">
      <c r="B58" s="103">
        <v>49</v>
      </c>
      <c r="C58" s="23">
        <v>80049</v>
      </c>
      <c r="D58" s="104" t="s">
        <v>176</v>
      </c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0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1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ht="30" x14ac:dyDescent="0.2">
      <c r="B59" s="103">
        <v>50</v>
      </c>
      <c r="C59" s="23">
        <v>80050</v>
      </c>
      <c r="D59" s="104" t="s">
        <v>176</v>
      </c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0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1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0</v>
      </c>
      <c r="BO510" s="19">
        <f>IF(служ!F35="нет",0,1)*$A$6</f>
        <v>0</v>
      </c>
      <c r="BP510" s="19">
        <f>IF(служ!G35="нет",0,1)*$A$6</f>
        <v>0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0</v>
      </c>
      <c r="H512" s="39">
        <f t="shared" si="93"/>
        <v>0</v>
      </c>
      <c r="I512" s="39">
        <f t="shared" si="93"/>
        <v>0</v>
      </c>
      <c r="J512" s="39">
        <f t="shared" si="93"/>
        <v>0</v>
      </c>
      <c r="K512" s="39">
        <f t="shared" si="93"/>
        <v>2</v>
      </c>
      <c r="L512" s="39">
        <f t="shared" si="93"/>
        <v>1</v>
      </c>
      <c r="M512" s="39">
        <f t="shared" si="93"/>
        <v>0</v>
      </c>
      <c r="N512" s="39">
        <f t="shared" si="93"/>
        <v>1</v>
      </c>
      <c r="O512" s="39">
        <f t="shared" si="93"/>
        <v>0</v>
      </c>
      <c r="P512" s="39">
        <f t="shared" si="93"/>
        <v>0</v>
      </c>
      <c r="Q512" s="39">
        <f>Q10</f>
        <v>2</v>
      </c>
      <c r="R512" s="39">
        <f t="shared" si="93"/>
        <v>1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а</v>
      </c>
      <c r="CS512" s="39" t="str">
        <f t="shared" ref="CS512:CT531" si="96">CS10</f>
        <v>м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1</v>
      </c>
      <c r="I513" s="39">
        <f t="shared" si="99"/>
        <v>2</v>
      </c>
      <c r="J513" s="39">
        <f t="shared" si="99"/>
        <v>0</v>
      </c>
      <c r="K513" s="39">
        <f t="shared" si="99"/>
        <v>1</v>
      </c>
      <c r="L513" s="39">
        <f t="shared" si="99"/>
        <v>1</v>
      </c>
      <c r="M513" s="39">
        <f t="shared" si="99"/>
        <v>1</v>
      </c>
      <c r="N513" s="39">
        <f t="shared" si="99"/>
        <v>1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а</v>
      </c>
      <c r="CS513" s="39" t="str">
        <f t="shared" si="96"/>
        <v>м</v>
      </c>
      <c r="CT513" s="39">
        <f t="shared" si="96"/>
        <v>4</v>
      </c>
    </row>
    <row r="514" spans="4:98" ht="15" hidden="1" customHeight="1" x14ac:dyDescent="0.2">
      <c r="D514" s="39">
        <f t="shared" si="97"/>
        <v>1</v>
      </c>
      <c r="F514" s="39">
        <f t="shared" si="98"/>
        <v>0</v>
      </c>
      <c r="G514" s="39">
        <f t="shared" ref="G514:Y514" si="101">G12</f>
        <v>1</v>
      </c>
      <c r="H514" s="39">
        <f t="shared" si="101"/>
        <v>1</v>
      </c>
      <c r="I514" s="39">
        <f>I12</f>
        <v>2</v>
      </c>
      <c r="J514" s="39">
        <f t="shared" si="101"/>
        <v>0</v>
      </c>
      <c r="K514" s="39">
        <f t="shared" si="101"/>
        <v>2</v>
      </c>
      <c r="L514" s="39">
        <f t="shared" si="101"/>
        <v>1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 t="str">
        <f t="shared" si="95"/>
        <v>а</v>
      </c>
      <c r="CS514" s="39" t="str">
        <f t="shared" si="96"/>
        <v>ж</v>
      </c>
      <c r="CT514" s="39">
        <f t="shared" si="96"/>
        <v>3</v>
      </c>
    </row>
    <row r="515" spans="4:98" ht="15" hidden="1" customHeight="1" x14ac:dyDescent="0.2">
      <c r="D515" s="39">
        <f t="shared" si="97"/>
        <v>2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1</v>
      </c>
      <c r="I515" s="39">
        <f>I13</f>
        <v>2</v>
      </c>
      <c r="J515" s="39">
        <f t="shared" si="103"/>
        <v>1</v>
      </c>
      <c r="K515" s="39">
        <f>K13</f>
        <v>1</v>
      </c>
      <c r="L515" s="39">
        <f>L13</f>
        <v>1</v>
      </c>
      <c r="M515" s="39">
        <f t="shared" si="103"/>
        <v>1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 t="str">
        <f t="shared" si="95"/>
        <v>а</v>
      </c>
      <c r="CS515" s="39" t="str">
        <f t="shared" si="96"/>
        <v>м</v>
      </c>
      <c r="CT515" s="39">
        <f t="shared" si="96"/>
        <v>3</v>
      </c>
    </row>
    <row r="516" spans="4:98" ht="15" hidden="1" customHeight="1" x14ac:dyDescent="0.2">
      <c r="D516" s="39">
        <f t="shared" si="97"/>
        <v>1</v>
      </c>
      <c r="F516" s="39">
        <f t="shared" si="98"/>
        <v>0</v>
      </c>
      <c r="G516" s="39">
        <f t="shared" ref="G516:Y516" si="105">G14</f>
        <v>1</v>
      </c>
      <c r="H516" s="39">
        <f t="shared" si="105"/>
        <v>1</v>
      </c>
      <c r="I516" s="39">
        <f t="shared" si="105"/>
        <v>2</v>
      </c>
      <c r="J516" s="39">
        <f t="shared" si="105"/>
        <v>1</v>
      </c>
      <c r="K516" s="39">
        <f>K14</f>
        <v>2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 t="str">
        <f t="shared" si="95"/>
        <v>а</v>
      </c>
      <c r="CS516" s="39" t="str">
        <f t="shared" si="96"/>
        <v>м</v>
      </c>
      <c r="CT516" s="39">
        <f t="shared" si="96"/>
        <v>3</v>
      </c>
    </row>
    <row r="517" spans="4:98" ht="15" hidden="1" customHeight="1" x14ac:dyDescent="0.2">
      <c r="D517" s="39">
        <f t="shared" si="97"/>
        <v>2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1</v>
      </c>
      <c r="I517" s="39">
        <f>I15</f>
        <v>2</v>
      </c>
      <c r="J517" s="39">
        <f t="shared" si="107"/>
        <v>0</v>
      </c>
      <c r="K517" s="39">
        <f t="shared" ref="K517:K522" si="108">K15</f>
        <v>2</v>
      </c>
      <c r="L517" s="39">
        <f t="shared" si="107"/>
        <v>1</v>
      </c>
      <c r="M517" s="39">
        <f t="shared" si="107"/>
        <v>1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 t="str">
        <f t="shared" si="95"/>
        <v>а</v>
      </c>
      <c r="CS517" s="39" t="str">
        <f t="shared" si="96"/>
        <v>м</v>
      </c>
      <c r="CT517" s="39">
        <f t="shared" si="96"/>
        <v>3</v>
      </c>
    </row>
    <row r="518" spans="4:98" ht="15" hidden="1" customHeight="1" x14ac:dyDescent="0.2">
      <c r="D518" s="39">
        <f t="shared" si="97"/>
        <v>1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1</v>
      </c>
      <c r="I518" s="39">
        <f>I16</f>
        <v>1</v>
      </c>
      <c r="J518" s="39">
        <f>J16</f>
        <v>0</v>
      </c>
      <c r="K518" s="39">
        <f t="shared" si="108"/>
        <v>1</v>
      </c>
      <c r="L518" s="39">
        <f t="shared" si="110"/>
        <v>1</v>
      </c>
      <c r="M518" s="39">
        <f t="shared" si="110"/>
        <v>0</v>
      </c>
      <c r="N518" s="39">
        <f t="shared" si="110"/>
        <v>2</v>
      </c>
      <c r="O518" s="39">
        <f t="shared" si="110"/>
        <v>0</v>
      </c>
      <c r="P518" s="39">
        <f t="shared" si="110"/>
        <v>0</v>
      </c>
      <c r="Q518" s="39">
        <f t="shared" si="110"/>
        <v>1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 t="str">
        <f t="shared" si="95"/>
        <v>а</v>
      </c>
      <c r="CS518" s="39" t="str">
        <f t="shared" si="96"/>
        <v>м</v>
      </c>
      <c r="CT518" s="39">
        <f t="shared" si="96"/>
        <v>3</v>
      </c>
    </row>
    <row r="519" spans="4:98" ht="15" hidden="1" customHeight="1" x14ac:dyDescent="0.2">
      <c r="D519" s="39">
        <f t="shared" si="97"/>
        <v>2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1</v>
      </c>
      <c r="I519" s="39">
        <f>I17</f>
        <v>1</v>
      </c>
      <c r="J519" s="39">
        <f>J17</f>
        <v>1</v>
      </c>
      <c r="K519" s="39">
        <f t="shared" si="108"/>
        <v>1</v>
      </c>
      <c r="L519" s="39">
        <f t="shared" si="112"/>
        <v>1</v>
      </c>
      <c r="M519" s="39">
        <f t="shared" si="112"/>
        <v>1</v>
      </c>
      <c r="N519" s="39">
        <f t="shared" si="112"/>
        <v>1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 t="str">
        <f t="shared" si="95"/>
        <v>а</v>
      </c>
      <c r="CS519" s="39" t="str">
        <f t="shared" si="96"/>
        <v>ж</v>
      </c>
      <c r="CT519" s="39">
        <f t="shared" si="96"/>
        <v>3</v>
      </c>
    </row>
    <row r="520" spans="4:98" ht="15" hidden="1" customHeight="1" x14ac:dyDescent="0.2">
      <c r="D520" s="39">
        <f t="shared" si="97"/>
        <v>1</v>
      </c>
      <c r="F520" s="39">
        <f t="shared" si="98"/>
        <v>0</v>
      </c>
      <c r="G520" s="39">
        <f>G18</f>
        <v>0</v>
      </c>
      <c r="H520" s="39">
        <f t="shared" ref="H520:Y520" si="114">H18</f>
        <v>1</v>
      </c>
      <c r="I520" s="39">
        <f t="shared" si="114"/>
        <v>2</v>
      </c>
      <c r="J520" s="39">
        <f>J18</f>
        <v>1</v>
      </c>
      <c r="K520" s="39">
        <f t="shared" si="108"/>
        <v>2</v>
      </c>
      <c r="L520" s="39">
        <f t="shared" si="114"/>
        <v>1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 t="str">
        <f t="shared" si="95"/>
        <v>а</v>
      </c>
      <c r="CS520" s="39" t="str">
        <f t="shared" si="96"/>
        <v>ж</v>
      </c>
      <c r="CT520" s="39">
        <f t="shared" si="96"/>
        <v>3</v>
      </c>
    </row>
    <row r="521" spans="4:98" ht="15" hidden="1" customHeight="1" x14ac:dyDescent="0.2">
      <c r="D521" s="39">
        <f t="shared" si="97"/>
        <v>2</v>
      </c>
      <c r="F521" s="39">
        <f t="shared" si="98"/>
        <v>0</v>
      </c>
      <c r="G521" s="39">
        <f t="shared" ref="G521:Y521" si="116">G19</f>
        <v>1</v>
      </c>
      <c r="H521" s="39">
        <f t="shared" si="116"/>
        <v>0</v>
      </c>
      <c r="I521" s="39">
        <f t="shared" si="116"/>
        <v>1</v>
      </c>
      <c r="J521" s="39">
        <f t="shared" si="116"/>
        <v>1</v>
      </c>
      <c r="K521" s="39">
        <f t="shared" si="108"/>
        <v>2</v>
      </c>
      <c r="L521" s="39">
        <f t="shared" si="116"/>
        <v>1</v>
      </c>
      <c r="M521" s="39">
        <f t="shared" si="116"/>
        <v>1</v>
      </c>
      <c r="N521" s="39">
        <f t="shared" si="116"/>
        <v>1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1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 t="str">
        <f t="shared" si="95"/>
        <v>а</v>
      </c>
      <c r="CS521" s="39" t="str">
        <f t="shared" si="96"/>
        <v>м</v>
      </c>
      <c r="CT521" s="39">
        <f t="shared" si="96"/>
        <v>4</v>
      </c>
    </row>
    <row r="522" spans="4:98" ht="15" hidden="1" customHeight="1" x14ac:dyDescent="0.2">
      <c r="D522" s="39">
        <f t="shared" si="97"/>
        <v>1</v>
      </c>
      <c r="F522" s="39">
        <f t="shared" si="98"/>
        <v>0</v>
      </c>
      <c r="G522" s="39">
        <f>G20</f>
        <v>0</v>
      </c>
      <c r="H522" s="39">
        <f t="shared" ref="H522:Y522" si="118">H20</f>
        <v>1</v>
      </c>
      <c r="I522" s="39">
        <f t="shared" si="118"/>
        <v>2</v>
      </c>
      <c r="J522" s="39">
        <f t="shared" si="118"/>
        <v>1</v>
      </c>
      <c r="K522" s="39">
        <f t="shared" si="108"/>
        <v>0</v>
      </c>
      <c r="L522" s="39">
        <f t="shared" si="118"/>
        <v>1</v>
      </c>
      <c r="M522" s="39">
        <f t="shared" si="118"/>
        <v>1</v>
      </c>
      <c r="N522" s="39">
        <f t="shared" si="118"/>
        <v>1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 t="str">
        <f t="shared" si="95"/>
        <v>а</v>
      </c>
      <c r="CS522" s="39" t="str">
        <f t="shared" si="96"/>
        <v>м</v>
      </c>
      <c r="CT522" s="39">
        <f t="shared" si="96"/>
        <v>4</v>
      </c>
    </row>
    <row r="523" spans="4:98" ht="15" hidden="1" customHeight="1" x14ac:dyDescent="0.2">
      <c r="D523" s="39">
        <f t="shared" si="97"/>
        <v>2</v>
      </c>
      <c r="F523" s="39">
        <f t="shared" si="98"/>
        <v>0</v>
      </c>
      <c r="G523" s="39">
        <f>G21</f>
        <v>0</v>
      </c>
      <c r="H523" s="39">
        <f t="shared" ref="H523:Y523" si="120">H21</f>
        <v>1</v>
      </c>
      <c r="I523" s="39">
        <f t="shared" si="120"/>
        <v>2</v>
      </c>
      <c r="J523" s="39">
        <f t="shared" si="120"/>
        <v>1</v>
      </c>
      <c r="K523" s="39">
        <f t="shared" si="120"/>
        <v>1</v>
      </c>
      <c r="L523" s="39">
        <f t="shared" si="120"/>
        <v>1</v>
      </c>
      <c r="M523" s="39">
        <f>M21</f>
        <v>1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 t="str">
        <f t="shared" si="95"/>
        <v>а</v>
      </c>
      <c r="CS523" s="39" t="str">
        <f t="shared" si="96"/>
        <v>ж</v>
      </c>
      <c r="CT523" s="39">
        <f t="shared" si="96"/>
        <v>3</v>
      </c>
    </row>
    <row r="524" spans="4:98" ht="15" hidden="1" customHeight="1" x14ac:dyDescent="0.2">
      <c r="D524" s="39">
        <f t="shared" si="97"/>
        <v>1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1</v>
      </c>
      <c r="I524" s="39">
        <f t="shared" si="122"/>
        <v>2</v>
      </c>
      <c r="J524" s="39">
        <f t="shared" si="122"/>
        <v>0</v>
      </c>
      <c r="K524" s="39">
        <f t="shared" si="122"/>
        <v>2</v>
      </c>
      <c r="L524" s="39">
        <f t="shared" si="122"/>
        <v>1</v>
      </c>
      <c r="M524" s="39">
        <f>M22</f>
        <v>1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 t="str">
        <f t="shared" si="95"/>
        <v>а</v>
      </c>
      <c r="CS524" s="39" t="str">
        <f t="shared" si="96"/>
        <v>м</v>
      </c>
      <c r="CT524" s="39">
        <f t="shared" si="96"/>
        <v>3</v>
      </c>
    </row>
    <row r="525" spans="4:98" ht="15" hidden="1" customHeight="1" x14ac:dyDescent="0.2">
      <c r="D525" s="39">
        <f t="shared" si="97"/>
        <v>2</v>
      </c>
      <c r="F525" s="39">
        <f t="shared" si="98"/>
        <v>0</v>
      </c>
      <c r="G525" s="39">
        <f t="shared" ref="G525:Y525" si="124">G23</f>
        <v>1</v>
      </c>
      <c r="H525" s="39">
        <f t="shared" si="124"/>
        <v>1</v>
      </c>
      <c r="I525" s="39">
        <f t="shared" si="124"/>
        <v>2</v>
      </c>
      <c r="J525" s="39">
        <f t="shared" si="124"/>
        <v>1</v>
      </c>
      <c r="K525" s="39">
        <f t="shared" si="124"/>
        <v>1</v>
      </c>
      <c r="L525" s="39">
        <f t="shared" si="124"/>
        <v>1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 t="str">
        <f t="shared" si="95"/>
        <v>а</v>
      </c>
      <c r="CS525" s="39" t="str">
        <f t="shared" si="96"/>
        <v>м</v>
      </c>
      <c r="CT525" s="39">
        <f t="shared" si="96"/>
        <v>3</v>
      </c>
    </row>
    <row r="526" spans="4:98" ht="15" hidden="1" customHeight="1" x14ac:dyDescent="0.2">
      <c r="D526" s="39">
        <f t="shared" si="97"/>
        <v>1</v>
      </c>
      <c r="F526" s="39">
        <f t="shared" si="98"/>
        <v>0</v>
      </c>
      <c r="G526" s="39">
        <f t="shared" ref="G526:Y526" si="126">G24</f>
        <v>1</v>
      </c>
      <c r="H526" s="39">
        <f t="shared" si="126"/>
        <v>0</v>
      </c>
      <c r="I526" s="39">
        <f t="shared" si="126"/>
        <v>1</v>
      </c>
      <c r="J526" s="39">
        <f t="shared" si="126"/>
        <v>0</v>
      </c>
      <c r="K526" s="39">
        <f t="shared" si="126"/>
        <v>2</v>
      </c>
      <c r="L526" s="39">
        <f t="shared" si="126"/>
        <v>1</v>
      </c>
      <c r="M526" s="39">
        <f t="shared" si="126"/>
        <v>1</v>
      </c>
      <c r="N526" s="39">
        <f t="shared" si="126"/>
        <v>2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 t="str">
        <f t="shared" si="95"/>
        <v>а</v>
      </c>
      <c r="CS526" s="39" t="str">
        <f t="shared" si="96"/>
        <v>м</v>
      </c>
      <c r="CT526" s="39">
        <f t="shared" si="96"/>
        <v>4</v>
      </c>
    </row>
    <row r="527" spans="4:98" ht="15" hidden="1" customHeight="1" x14ac:dyDescent="0.2">
      <c r="D527" s="39">
        <f t="shared" si="97"/>
        <v>2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1</v>
      </c>
      <c r="I527" s="39">
        <f t="shared" si="128"/>
        <v>2</v>
      </c>
      <c r="J527" s="39">
        <f t="shared" si="128"/>
        <v>1</v>
      </c>
      <c r="K527" s="39">
        <f t="shared" si="128"/>
        <v>1</v>
      </c>
      <c r="L527" s="39">
        <f t="shared" si="128"/>
        <v>1</v>
      </c>
      <c r="M527" s="39">
        <f t="shared" si="128"/>
        <v>1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 t="str">
        <f t="shared" si="95"/>
        <v>а</v>
      </c>
      <c r="CS527" s="39" t="str">
        <f t="shared" si="96"/>
        <v>м</v>
      </c>
      <c r="CT527" s="39">
        <f t="shared" si="96"/>
        <v>3</v>
      </c>
    </row>
    <row r="528" spans="4:98" ht="15" hidden="1" customHeight="1" x14ac:dyDescent="0.2">
      <c r="D528" s="39">
        <f t="shared" si="97"/>
        <v>1</v>
      </c>
      <c r="F528" s="39">
        <f t="shared" si="98"/>
        <v>0</v>
      </c>
      <c r="G528" s="39">
        <f t="shared" ref="G528:Y528" si="130">G26</f>
        <v>1</v>
      </c>
      <c r="H528" s="39">
        <f t="shared" si="130"/>
        <v>1</v>
      </c>
      <c r="I528" s="39">
        <f t="shared" si="130"/>
        <v>2</v>
      </c>
      <c r="J528" s="39">
        <f t="shared" si="130"/>
        <v>1</v>
      </c>
      <c r="K528" s="39">
        <f t="shared" si="130"/>
        <v>2</v>
      </c>
      <c r="L528" s="39">
        <f t="shared" si="130"/>
        <v>1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 t="str">
        <f t="shared" si="95"/>
        <v>а</v>
      </c>
      <c r="CS528" s="39" t="str">
        <f t="shared" si="96"/>
        <v>ж</v>
      </c>
      <c r="CT528" s="39">
        <f t="shared" si="96"/>
        <v>3</v>
      </c>
    </row>
    <row r="529" spans="4:98" ht="15" hidden="1" customHeight="1" x14ac:dyDescent="0.2">
      <c r="D529" s="39">
        <f t="shared" si="97"/>
        <v>2</v>
      </c>
      <c r="F529" s="39">
        <f t="shared" si="98"/>
        <v>0</v>
      </c>
      <c r="G529" s="39">
        <f t="shared" ref="G529:Y529" si="132">G27</f>
        <v>1</v>
      </c>
      <c r="H529" s="39">
        <f t="shared" si="132"/>
        <v>1</v>
      </c>
      <c r="I529" s="39">
        <f t="shared" si="132"/>
        <v>2</v>
      </c>
      <c r="J529" s="39">
        <f t="shared" si="132"/>
        <v>0</v>
      </c>
      <c r="K529" s="39">
        <f t="shared" si="132"/>
        <v>2</v>
      </c>
      <c r="L529" s="39">
        <f t="shared" si="132"/>
        <v>1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 t="str">
        <f t="shared" si="95"/>
        <v>а</v>
      </c>
      <c r="CS529" s="39" t="str">
        <f t="shared" si="96"/>
        <v>м</v>
      </c>
      <c r="CT529" s="39">
        <f t="shared" si="96"/>
        <v>3</v>
      </c>
    </row>
    <row r="530" spans="4:98" ht="15" hidden="1" customHeight="1" x14ac:dyDescent="0.2">
      <c r="D530" s="39">
        <f t="shared" si="97"/>
        <v>1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1</v>
      </c>
      <c r="I530" s="39">
        <f t="shared" si="134"/>
        <v>2</v>
      </c>
      <c r="J530" s="39">
        <f t="shared" si="134"/>
        <v>1</v>
      </c>
      <c r="K530" s="39">
        <f t="shared" si="134"/>
        <v>2</v>
      </c>
      <c r="L530" s="39">
        <f t="shared" si="134"/>
        <v>1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 t="str">
        <f t="shared" si="95"/>
        <v>а</v>
      </c>
      <c r="CS530" s="39" t="str">
        <f t="shared" si="96"/>
        <v>ж</v>
      </c>
      <c r="CT530" s="39">
        <f t="shared" si="96"/>
        <v>4</v>
      </c>
    </row>
    <row r="531" spans="4:98" ht="15" hidden="1" customHeight="1" x14ac:dyDescent="0.2">
      <c r="D531" s="39" t="str">
        <f t="shared" si="97"/>
        <v>отсутствовал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1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1</v>
      </c>
      <c r="I532" s="39">
        <f t="shared" si="138"/>
        <v>2</v>
      </c>
      <c r="J532" s="39">
        <f t="shared" si="138"/>
        <v>1</v>
      </c>
      <c r="K532" s="39">
        <f t="shared" si="138"/>
        <v>2</v>
      </c>
      <c r="L532" s="39">
        <f t="shared" si="138"/>
        <v>1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 t="str">
        <f t="shared" si="95"/>
        <v>а</v>
      </c>
      <c r="CS532" s="39" t="str">
        <f t="shared" ref="CS532:CT551" si="140">CS30</f>
        <v>м</v>
      </c>
      <c r="CT532" s="39">
        <f t="shared" si="140"/>
        <v>3</v>
      </c>
    </row>
    <row r="533" spans="4:98" ht="15" hidden="1" customHeight="1" x14ac:dyDescent="0.2">
      <c r="D533" s="39">
        <f t="shared" si="97"/>
        <v>2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1</v>
      </c>
      <c r="I533" s="39">
        <f t="shared" si="141"/>
        <v>2</v>
      </c>
      <c r="J533" s="39">
        <f t="shared" si="141"/>
        <v>0</v>
      </c>
      <c r="K533" s="39">
        <f t="shared" si="141"/>
        <v>1</v>
      </c>
      <c r="L533" s="39">
        <f t="shared" si="141"/>
        <v>1</v>
      </c>
      <c r="M533" s="39">
        <f t="shared" si="141"/>
        <v>1</v>
      </c>
      <c r="N533" s="39">
        <f t="shared" si="141"/>
        <v>1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 t="str">
        <f t="shared" si="95"/>
        <v>а</v>
      </c>
      <c r="CS533" s="39" t="str">
        <f t="shared" si="140"/>
        <v>м</v>
      </c>
      <c r="CT533" s="39">
        <f t="shared" si="140"/>
        <v>4</v>
      </c>
    </row>
    <row r="534" spans="4:98" ht="15" hidden="1" customHeight="1" x14ac:dyDescent="0.2">
      <c r="D534" s="39">
        <f t="shared" si="97"/>
        <v>1</v>
      </c>
      <c r="F534" s="39">
        <f t="shared" si="98"/>
        <v>0</v>
      </c>
      <c r="G534" s="39">
        <f t="shared" ref="G534:Y534" si="143">G32</f>
        <v>1</v>
      </c>
      <c r="H534" s="39">
        <f t="shared" si="143"/>
        <v>1</v>
      </c>
      <c r="I534" s="39">
        <f t="shared" si="143"/>
        <v>1</v>
      </c>
      <c r="J534" s="39">
        <f t="shared" si="143"/>
        <v>1</v>
      </c>
      <c r="K534" s="39">
        <f t="shared" si="143"/>
        <v>2</v>
      </c>
      <c r="L534" s="39">
        <f t="shared" si="143"/>
        <v>1</v>
      </c>
      <c r="M534" s="39">
        <f t="shared" si="143"/>
        <v>1</v>
      </c>
      <c r="N534" s="39">
        <f t="shared" si="143"/>
        <v>0</v>
      </c>
      <c r="O534" s="39">
        <f t="shared" si="143"/>
        <v>0</v>
      </c>
      <c r="P534" s="39">
        <f t="shared" si="143"/>
        <v>3</v>
      </c>
      <c r="Q534" s="39">
        <f t="shared" si="143"/>
        <v>1</v>
      </c>
      <c r="R534" s="39">
        <f t="shared" si="143"/>
        <v>2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 t="str">
        <f t="shared" si="95"/>
        <v>б</v>
      </c>
      <c r="CS534" s="39" t="str">
        <f t="shared" si="140"/>
        <v>м</v>
      </c>
      <c r="CT534" s="39">
        <f t="shared" si="140"/>
        <v>4</v>
      </c>
    </row>
    <row r="535" spans="4:98" ht="15" hidden="1" customHeight="1" x14ac:dyDescent="0.2">
      <c r="D535" s="39">
        <f t="shared" si="97"/>
        <v>2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1</v>
      </c>
      <c r="I535" s="39">
        <f t="shared" si="145"/>
        <v>2</v>
      </c>
      <c r="J535" s="39">
        <f t="shared" si="145"/>
        <v>1</v>
      </c>
      <c r="K535" s="39">
        <f t="shared" si="145"/>
        <v>1</v>
      </c>
      <c r="L535" s="39">
        <f t="shared" si="145"/>
        <v>0</v>
      </c>
      <c r="M535" s="39">
        <f t="shared" si="145"/>
        <v>1</v>
      </c>
      <c r="N535" s="39">
        <f t="shared" si="145"/>
        <v>2</v>
      </c>
      <c r="O535" s="39">
        <f t="shared" si="145"/>
        <v>2</v>
      </c>
      <c r="P535" s="39">
        <f t="shared" si="145"/>
        <v>3</v>
      </c>
      <c r="Q535" s="39">
        <f t="shared" si="145"/>
        <v>2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 t="str">
        <f t="shared" si="95"/>
        <v>б</v>
      </c>
      <c r="CS535" s="39" t="str">
        <f t="shared" si="140"/>
        <v>ж</v>
      </c>
      <c r="CT535" s="39">
        <f t="shared" si="140"/>
        <v>4</v>
      </c>
    </row>
    <row r="536" spans="4:98" ht="15" hidden="1" customHeight="1" x14ac:dyDescent="0.2">
      <c r="D536" s="39">
        <f t="shared" si="97"/>
        <v>1</v>
      </c>
      <c r="F536" s="39">
        <f t="shared" si="98"/>
        <v>0</v>
      </c>
      <c r="G536" s="39">
        <f t="shared" ref="G536:Y536" si="147">G34</f>
        <v>1</v>
      </c>
      <c r="H536" s="39">
        <f t="shared" si="147"/>
        <v>1</v>
      </c>
      <c r="I536" s="39">
        <f t="shared" si="147"/>
        <v>2</v>
      </c>
      <c r="J536" s="39">
        <f t="shared" si="147"/>
        <v>1</v>
      </c>
      <c r="K536" s="39">
        <f t="shared" si="147"/>
        <v>2</v>
      </c>
      <c r="L536" s="39">
        <f t="shared" si="147"/>
        <v>1</v>
      </c>
      <c r="M536" s="39">
        <f t="shared" si="147"/>
        <v>1</v>
      </c>
      <c r="N536" s="39">
        <f t="shared" si="147"/>
        <v>2</v>
      </c>
      <c r="O536" s="39">
        <f t="shared" si="147"/>
        <v>0</v>
      </c>
      <c r="P536" s="39">
        <f t="shared" si="147"/>
        <v>2</v>
      </c>
      <c r="Q536" s="39">
        <f t="shared" si="147"/>
        <v>2</v>
      </c>
      <c r="R536" s="39">
        <f t="shared" si="147"/>
        <v>2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 t="str">
        <f t="shared" si="95"/>
        <v>б</v>
      </c>
      <c r="CS536" s="39" t="str">
        <f t="shared" si="140"/>
        <v>м</v>
      </c>
      <c r="CT536" s="39">
        <f t="shared" si="140"/>
        <v>4</v>
      </c>
    </row>
    <row r="537" spans="4:98" ht="15" hidden="1" customHeight="1" x14ac:dyDescent="0.2">
      <c r="D537" s="39">
        <f t="shared" si="97"/>
        <v>2</v>
      </c>
      <c r="F537" s="39">
        <f t="shared" si="98"/>
        <v>0</v>
      </c>
      <c r="G537" s="39">
        <f t="shared" ref="G537:Y537" si="149">G35</f>
        <v>1</v>
      </c>
      <c r="H537" s="39">
        <f t="shared" si="149"/>
        <v>1</v>
      </c>
      <c r="I537" s="39">
        <f t="shared" si="149"/>
        <v>2</v>
      </c>
      <c r="J537" s="39">
        <f t="shared" si="149"/>
        <v>1</v>
      </c>
      <c r="K537" s="39">
        <f t="shared" si="149"/>
        <v>2</v>
      </c>
      <c r="L537" s="39">
        <f t="shared" si="149"/>
        <v>1</v>
      </c>
      <c r="M537" s="39">
        <f t="shared" si="149"/>
        <v>1</v>
      </c>
      <c r="N537" s="39">
        <f t="shared" si="149"/>
        <v>0</v>
      </c>
      <c r="O537" s="39">
        <f t="shared" si="149"/>
        <v>0</v>
      </c>
      <c r="P537" s="39">
        <f t="shared" si="149"/>
        <v>3</v>
      </c>
      <c r="Q537" s="39">
        <f t="shared" si="149"/>
        <v>2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 t="str">
        <f t="shared" si="95"/>
        <v>б</v>
      </c>
      <c r="CS537" s="39" t="str">
        <f t="shared" si="140"/>
        <v>ж</v>
      </c>
      <c r="CT537" s="39">
        <f t="shared" si="140"/>
        <v>5</v>
      </c>
    </row>
    <row r="538" spans="4:98" ht="15" hidden="1" customHeight="1" x14ac:dyDescent="0.2">
      <c r="D538" s="39" t="str">
        <f t="shared" si="97"/>
        <v>отсутствовал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2</v>
      </c>
      <c r="F539" s="39">
        <f t="shared" si="98"/>
        <v>0</v>
      </c>
      <c r="G539" s="39">
        <f t="shared" ref="G539:Y539" si="153">G37</f>
        <v>1</v>
      </c>
      <c r="H539" s="39">
        <f t="shared" si="153"/>
        <v>1</v>
      </c>
      <c r="I539" s="39">
        <f t="shared" si="153"/>
        <v>2</v>
      </c>
      <c r="J539" s="39">
        <f t="shared" si="153"/>
        <v>1</v>
      </c>
      <c r="K539" s="39">
        <f t="shared" si="153"/>
        <v>1</v>
      </c>
      <c r="L539" s="39">
        <f t="shared" si="153"/>
        <v>0</v>
      </c>
      <c r="M539" s="39">
        <f t="shared" si="153"/>
        <v>1</v>
      </c>
      <c r="N539" s="39">
        <f t="shared" si="153"/>
        <v>1</v>
      </c>
      <c r="O539" s="39">
        <f t="shared" si="153"/>
        <v>1</v>
      </c>
      <c r="P539" s="39">
        <f t="shared" si="153"/>
        <v>3</v>
      </c>
      <c r="Q539" s="39">
        <f t="shared" si="153"/>
        <v>2</v>
      </c>
      <c r="R539" s="39">
        <f t="shared" si="153"/>
        <v>1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 t="str">
        <f t="shared" si="95"/>
        <v>б</v>
      </c>
      <c r="CS539" s="39" t="str">
        <f t="shared" si="140"/>
        <v>м</v>
      </c>
      <c r="CT539" s="39">
        <f t="shared" si="140"/>
        <v>4</v>
      </c>
    </row>
    <row r="540" spans="4:98" ht="15" hidden="1" customHeight="1" x14ac:dyDescent="0.2">
      <c r="D540" s="39" t="str">
        <f t="shared" si="97"/>
        <v>отсутствовал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2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1</v>
      </c>
      <c r="I541" s="39">
        <f t="shared" si="157"/>
        <v>2</v>
      </c>
      <c r="J541" s="39">
        <f t="shared" si="157"/>
        <v>0</v>
      </c>
      <c r="K541" s="39">
        <f t="shared" si="157"/>
        <v>2</v>
      </c>
      <c r="L541" s="39">
        <f t="shared" si="157"/>
        <v>0</v>
      </c>
      <c r="M541" s="39">
        <f t="shared" si="157"/>
        <v>1</v>
      </c>
      <c r="N541" s="39">
        <f t="shared" si="157"/>
        <v>1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1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 t="str">
        <f t="shared" si="95"/>
        <v>б</v>
      </c>
      <c r="CS541" s="39" t="str">
        <f t="shared" si="140"/>
        <v>м</v>
      </c>
      <c r="CT541" s="39">
        <f t="shared" si="140"/>
        <v>4</v>
      </c>
    </row>
    <row r="542" spans="4:98" ht="15" hidden="1" customHeight="1" x14ac:dyDescent="0.2">
      <c r="D542" s="39" t="str">
        <f t="shared" si="97"/>
        <v>отсутствовал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2</v>
      </c>
      <c r="F543" s="39">
        <f t="shared" si="98"/>
        <v>0</v>
      </c>
      <c r="G543" s="39">
        <f t="shared" ref="G543:Y543" si="161">G41</f>
        <v>1</v>
      </c>
      <c r="H543" s="39">
        <f t="shared" si="161"/>
        <v>1</v>
      </c>
      <c r="I543" s="39">
        <f t="shared" si="161"/>
        <v>1</v>
      </c>
      <c r="J543" s="39">
        <f t="shared" si="161"/>
        <v>0</v>
      </c>
      <c r="K543" s="39">
        <f t="shared" si="161"/>
        <v>1</v>
      </c>
      <c r="L543" s="39">
        <f t="shared" si="161"/>
        <v>1</v>
      </c>
      <c r="M543" s="39">
        <f t="shared" si="161"/>
        <v>1</v>
      </c>
      <c r="N543" s="39">
        <f t="shared" si="161"/>
        <v>0</v>
      </c>
      <c r="O543" s="39">
        <f t="shared" si="161"/>
        <v>0</v>
      </c>
      <c r="P543" s="39">
        <f t="shared" si="161"/>
        <v>2</v>
      </c>
      <c r="Q543" s="39">
        <f t="shared" si="161"/>
        <v>0</v>
      </c>
      <c r="R543" s="39">
        <f t="shared" si="161"/>
        <v>2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 t="str">
        <f t="shared" si="95"/>
        <v>б</v>
      </c>
      <c r="CS543" s="39" t="str">
        <f t="shared" si="140"/>
        <v>м</v>
      </c>
      <c r="CT543" s="39">
        <f t="shared" si="140"/>
        <v>4</v>
      </c>
    </row>
    <row r="544" spans="4:98" ht="15" hidden="1" customHeight="1" x14ac:dyDescent="0.2">
      <c r="D544" s="39">
        <f t="shared" si="97"/>
        <v>1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1</v>
      </c>
      <c r="I544" s="39">
        <f t="shared" si="163"/>
        <v>2</v>
      </c>
      <c r="J544" s="39">
        <f t="shared" si="163"/>
        <v>1</v>
      </c>
      <c r="K544" s="39">
        <f t="shared" si="163"/>
        <v>2</v>
      </c>
      <c r="L544" s="39">
        <f t="shared" si="163"/>
        <v>1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1</v>
      </c>
      <c r="Q544" s="39">
        <f t="shared" si="163"/>
        <v>0</v>
      </c>
      <c r="R544" s="39">
        <f t="shared" si="163"/>
        <v>1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 t="str">
        <f t="shared" si="95"/>
        <v>б</v>
      </c>
      <c r="CS544" s="39" t="str">
        <f t="shared" si="140"/>
        <v>ж</v>
      </c>
      <c r="CT544" s="39">
        <f t="shared" si="140"/>
        <v>4</v>
      </c>
    </row>
    <row r="545" spans="4:98" ht="15" hidden="1" customHeight="1" x14ac:dyDescent="0.2">
      <c r="D545" s="39">
        <f t="shared" si="97"/>
        <v>2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1</v>
      </c>
      <c r="I545" s="39">
        <f t="shared" si="165"/>
        <v>2</v>
      </c>
      <c r="J545" s="39">
        <f t="shared" si="165"/>
        <v>1</v>
      </c>
      <c r="K545" s="39">
        <f t="shared" si="165"/>
        <v>1</v>
      </c>
      <c r="L545" s="39">
        <f t="shared" si="165"/>
        <v>1</v>
      </c>
      <c r="M545" s="39">
        <f t="shared" si="165"/>
        <v>1</v>
      </c>
      <c r="N545" s="39">
        <f t="shared" si="165"/>
        <v>1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 t="str">
        <f t="shared" si="95"/>
        <v>б</v>
      </c>
      <c r="CS545" s="39" t="str">
        <f t="shared" si="140"/>
        <v>ж</v>
      </c>
      <c r="CT545" s="39">
        <f t="shared" si="140"/>
        <v>3</v>
      </c>
    </row>
    <row r="546" spans="4:98" ht="15" hidden="1" customHeight="1" x14ac:dyDescent="0.2">
      <c r="D546" s="39">
        <f t="shared" si="97"/>
        <v>1</v>
      </c>
      <c r="F546" s="39">
        <f t="shared" si="98"/>
        <v>0</v>
      </c>
      <c r="G546" s="39">
        <f t="shared" ref="G546:Y546" si="167">G44</f>
        <v>1</v>
      </c>
      <c r="H546" s="39">
        <f t="shared" si="167"/>
        <v>1</v>
      </c>
      <c r="I546" s="39">
        <f t="shared" si="167"/>
        <v>1</v>
      </c>
      <c r="J546" s="39">
        <f t="shared" si="167"/>
        <v>1</v>
      </c>
      <c r="K546" s="39">
        <f t="shared" si="167"/>
        <v>2</v>
      </c>
      <c r="L546" s="39">
        <f t="shared" si="167"/>
        <v>1</v>
      </c>
      <c r="M546" s="39">
        <f t="shared" si="167"/>
        <v>0</v>
      </c>
      <c r="N546" s="39">
        <f t="shared" si="167"/>
        <v>2</v>
      </c>
      <c r="O546" s="39">
        <f t="shared" si="167"/>
        <v>0</v>
      </c>
      <c r="P546" s="39">
        <f t="shared" si="167"/>
        <v>3</v>
      </c>
      <c r="Q546" s="39">
        <f t="shared" si="167"/>
        <v>1</v>
      </c>
      <c r="R546" s="39">
        <f t="shared" si="167"/>
        <v>2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 t="str">
        <f t="shared" si="95"/>
        <v>б</v>
      </c>
      <c r="CS546" s="39" t="str">
        <f t="shared" si="140"/>
        <v>м</v>
      </c>
      <c r="CT546" s="39">
        <f t="shared" si="140"/>
        <v>4</v>
      </c>
    </row>
    <row r="547" spans="4:98" ht="15" hidden="1" customHeight="1" x14ac:dyDescent="0.2">
      <c r="D547" s="39">
        <f t="shared" si="97"/>
        <v>2</v>
      </c>
      <c r="F547" s="39">
        <f t="shared" si="98"/>
        <v>0</v>
      </c>
      <c r="G547" s="39">
        <f t="shared" ref="G547:Y547" si="169">G45</f>
        <v>1</v>
      </c>
      <c r="H547" s="39">
        <f t="shared" si="169"/>
        <v>1</v>
      </c>
      <c r="I547" s="39">
        <f t="shared" si="169"/>
        <v>2</v>
      </c>
      <c r="J547" s="39">
        <f t="shared" si="169"/>
        <v>0</v>
      </c>
      <c r="K547" s="39">
        <f t="shared" si="169"/>
        <v>2</v>
      </c>
      <c r="L547" s="39">
        <f t="shared" si="169"/>
        <v>0</v>
      </c>
      <c r="M547" s="39">
        <f t="shared" si="169"/>
        <v>1</v>
      </c>
      <c r="N547" s="39">
        <f t="shared" si="169"/>
        <v>1</v>
      </c>
      <c r="O547" s="39">
        <f t="shared" si="169"/>
        <v>0</v>
      </c>
      <c r="P547" s="39">
        <f t="shared" si="169"/>
        <v>2</v>
      </c>
      <c r="Q547" s="39">
        <f t="shared" si="169"/>
        <v>0</v>
      </c>
      <c r="R547" s="39">
        <f t="shared" si="169"/>
        <v>1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 t="str">
        <f t="shared" si="95"/>
        <v>б</v>
      </c>
      <c r="CS547" s="39" t="str">
        <f t="shared" si="140"/>
        <v>м</v>
      </c>
      <c r="CT547" s="39">
        <f t="shared" si="140"/>
        <v>4</v>
      </c>
    </row>
    <row r="548" spans="4:98" ht="15" hidden="1" customHeight="1" x14ac:dyDescent="0.2">
      <c r="D548" s="39">
        <f t="shared" si="97"/>
        <v>1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1</v>
      </c>
      <c r="I548" s="39">
        <f t="shared" si="171"/>
        <v>1</v>
      </c>
      <c r="J548" s="39">
        <f t="shared" si="171"/>
        <v>1</v>
      </c>
      <c r="K548" s="39">
        <f t="shared" si="171"/>
        <v>2</v>
      </c>
      <c r="L548" s="39">
        <f t="shared" si="171"/>
        <v>1</v>
      </c>
      <c r="M548" s="39">
        <f t="shared" si="171"/>
        <v>1</v>
      </c>
      <c r="N548" s="39">
        <f t="shared" si="171"/>
        <v>0</v>
      </c>
      <c r="O548" s="39">
        <f t="shared" si="171"/>
        <v>0</v>
      </c>
      <c r="P548" s="39">
        <f t="shared" si="171"/>
        <v>2</v>
      </c>
      <c r="Q548" s="39">
        <f t="shared" si="171"/>
        <v>0</v>
      </c>
      <c r="R548" s="39">
        <f t="shared" si="171"/>
        <v>1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 t="str">
        <f t="shared" si="95"/>
        <v>б</v>
      </c>
      <c r="CS548" s="39" t="str">
        <f t="shared" si="140"/>
        <v>ж</v>
      </c>
      <c r="CT548" s="39">
        <f t="shared" si="140"/>
        <v>4</v>
      </c>
    </row>
    <row r="549" spans="4:98" ht="15" hidden="1" customHeight="1" x14ac:dyDescent="0.2">
      <c r="D549" s="39">
        <f t="shared" si="97"/>
        <v>2</v>
      </c>
      <c r="F549" s="39">
        <f t="shared" si="98"/>
        <v>0</v>
      </c>
      <c r="G549" s="39">
        <f t="shared" ref="G549:Y549" si="173">G47</f>
        <v>1</v>
      </c>
      <c r="H549" s="39">
        <f t="shared" si="173"/>
        <v>1</v>
      </c>
      <c r="I549" s="39">
        <f t="shared" si="173"/>
        <v>2</v>
      </c>
      <c r="J549" s="39">
        <f t="shared" si="173"/>
        <v>1</v>
      </c>
      <c r="K549" s="39">
        <f t="shared" si="173"/>
        <v>0</v>
      </c>
      <c r="L549" s="39">
        <f t="shared" si="173"/>
        <v>1</v>
      </c>
      <c r="M549" s="39">
        <f t="shared" si="173"/>
        <v>1</v>
      </c>
      <c r="N549" s="39">
        <f t="shared" si="173"/>
        <v>0</v>
      </c>
      <c r="O549" s="39">
        <f t="shared" si="173"/>
        <v>0</v>
      </c>
      <c r="P549" s="39">
        <f t="shared" si="173"/>
        <v>3</v>
      </c>
      <c r="Q549" s="39">
        <f t="shared" si="173"/>
        <v>2</v>
      </c>
      <c r="R549" s="39">
        <f t="shared" si="173"/>
        <v>3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 t="str">
        <f t="shared" si="95"/>
        <v>б</v>
      </c>
      <c r="CS549" s="39" t="str">
        <f t="shared" si="140"/>
        <v>м</v>
      </c>
      <c r="CT549" s="39">
        <f t="shared" si="140"/>
        <v>4</v>
      </c>
    </row>
    <row r="550" spans="4:98" ht="15" hidden="1" customHeight="1" x14ac:dyDescent="0.2">
      <c r="D550" s="39">
        <f t="shared" si="97"/>
        <v>1</v>
      </c>
      <c r="F550" s="39">
        <f t="shared" si="98"/>
        <v>0</v>
      </c>
      <c r="G550" s="39">
        <f t="shared" ref="G550:Y550" si="175">G48</f>
        <v>1</v>
      </c>
      <c r="H550" s="39">
        <f t="shared" si="175"/>
        <v>1</v>
      </c>
      <c r="I550" s="39">
        <f t="shared" si="175"/>
        <v>2</v>
      </c>
      <c r="J550" s="39">
        <f t="shared" si="175"/>
        <v>1</v>
      </c>
      <c r="K550" s="39">
        <f t="shared" si="175"/>
        <v>2</v>
      </c>
      <c r="L550" s="39">
        <f t="shared" si="175"/>
        <v>1</v>
      </c>
      <c r="M550" s="39">
        <f t="shared" si="175"/>
        <v>1</v>
      </c>
      <c r="N550" s="39">
        <f t="shared" si="175"/>
        <v>1</v>
      </c>
      <c r="O550" s="39">
        <f t="shared" si="175"/>
        <v>1</v>
      </c>
      <c r="P550" s="39">
        <f t="shared" si="175"/>
        <v>2</v>
      </c>
      <c r="Q550" s="39">
        <f t="shared" si="175"/>
        <v>1</v>
      </c>
      <c r="R550" s="39">
        <f t="shared" si="175"/>
        <v>2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 t="str">
        <f t="shared" si="95"/>
        <v>б</v>
      </c>
      <c r="CS550" s="39" t="str">
        <f t="shared" si="140"/>
        <v>ж</v>
      </c>
      <c r="CT550" s="39">
        <f t="shared" si="140"/>
        <v>5</v>
      </c>
    </row>
    <row r="551" spans="4:98" ht="15" hidden="1" customHeight="1" x14ac:dyDescent="0.2">
      <c r="D551" s="39">
        <f t="shared" si="97"/>
        <v>2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1</v>
      </c>
      <c r="I551" s="39">
        <f t="shared" si="177"/>
        <v>2</v>
      </c>
      <c r="J551" s="39">
        <f t="shared" si="177"/>
        <v>0</v>
      </c>
      <c r="K551" s="39">
        <f t="shared" si="177"/>
        <v>2</v>
      </c>
      <c r="L551" s="39">
        <f t="shared" si="177"/>
        <v>1</v>
      </c>
      <c r="M551" s="39">
        <f t="shared" si="177"/>
        <v>1</v>
      </c>
      <c r="N551" s="39">
        <f t="shared" si="177"/>
        <v>2</v>
      </c>
      <c r="O551" s="39">
        <f t="shared" si="177"/>
        <v>2</v>
      </c>
      <c r="P551" s="39">
        <f t="shared" si="177"/>
        <v>3</v>
      </c>
      <c r="Q551" s="39">
        <f t="shared" si="177"/>
        <v>2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 t="str">
        <f t="shared" si="95"/>
        <v>б</v>
      </c>
      <c r="CS551" s="39" t="str">
        <f t="shared" si="140"/>
        <v>ж</v>
      </c>
      <c r="CT551" s="39">
        <f t="shared" si="140"/>
        <v>4</v>
      </c>
    </row>
    <row r="552" spans="4:98" ht="15" hidden="1" customHeight="1" x14ac:dyDescent="0.2">
      <c r="D552" s="39">
        <f t="shared" si="97"/>
        <v>1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1</v>
      </c>
      <c r="I552" s="39">
        <f t="shared" si="179"/>
        <v>2</v>
      </c>
      <c r="J552" s="39">
        <f t="shared" si="179"/>
        <v>1</v>
      </c>
      <c r="K552" s="39">
        <f t="shared" si="179"/>
        <v>1</v>
      </c>
      <c r="L552" s="39">
        <f t="shared" si="179"/>
        <v>1</v>
      </c>
      <c r="M552" s="39">
        <f t="shared" si="179"/>
        <v>1</v>
      </c>
      <c r="N552" s="39">
        <f t="shared" si="179"/>
        <v>0</v>
      </c>
      <c r="O552" s="39">
        <f t="shared" si="179"/>
        <v>0</v>
      </c>
      <c r="P552" s="39">
        <f t="shared" si="179"/>
        <v>2</v>
      </c>
      <c r="Q552" s="39">
        <f t="shared" si="179"/>
        <v>1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 t="str">
        <f t="shared" si="95"/>
        <v>б</v>
      </c>
      <c r="CS552" s="39" t="str">
        <f t="shared" ref="CS552:CT571" si="181">CS50</f>
        <v>м</v>
      </c>
      <c r="CT552" s="39">
        <f t="shared" si="181"/>
        <v>4</v>
      </c>
    </row>
    <row r="553" spans="4:98" ht="15" hidden="1" customHeight="1" x14ac:dyDescent="0.2">
      <c r="D553" s="39">
        <f t="shared" si="97"/>
        <v>2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2</v>
      </c>
      <c r="J553" s="39">
        <f t="shared" si="182"/>
        <v>1</v>
      </c>
      <c r="K553" s="39">
        <f t="shared" si="182"/>
        <v>1</v>
      </c>
      <c r="L553" s="39">
        <f t="shared" si="182"/>
        <v>0</v>
      </c>
      <c r="M553" s="39">
        <f t="shared" si="182"/>
        <v>1</v>
      </c>
      <c r="N553" s="39">
        <f t="shared" si="182"/>
        <v>2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 t="str">
        <f t="shared" si="95"/>
        <v>б</v>
      </c>
      <c r="CS553" s="39" t="str">
        <f t="shared" si="181"/>
        <v>ж</v>
      </c>
      <c r="CT553" s="39">
        <f t="shared" si="181"/>
        <v>3</v>
      </c>
    </row>
    <row r="554" spans="4:98" ht="15" hidden="1" customHeight="1" x14ac:dyDescent="0.2">
      <c r="D554" s="39">
        <f t="shared" si="97"/>
        <v>1</v>
      </c>
      <c r="F554" s="39">
        <f t="shared" si="98"/>
        <v>0</v>
      </c>
      <c r="G554" s="39">
        <f t="shared" ref="G554:Y554" si="184">G52</f>
        <v>1</v>
      </c>
      <c r="H554" s="39">
        <f t="shared" si="184"/>
        <v>1</v>
      </c>
      <c r="I554" s="39">
        <f t="shared" si="184"/>
        <v>2</v>
      </c>
      <c r="J554" s="39">
        <f t="shared" si="184"/>
        <v>1</v>
      </c>
      <c r="K554" s="39">
        <f t="shared" si="184"/>
        <v>2</v>
      </c>
      <c r="L554" s="39">
        <f t="shared" si="184"/>
        <v>1</v>
      </c>
      <c r="M554" s="39">
        <f t="shared" si="184"/>
        <v>1</v>
      </c>
      <c r="N554" s="39">
        <f t="shared" si="184"/>
        <v>2</v>
      </c>
      <c r="O554" s="39">
        <f t="shared" si="184"/>
        <v>2</v>
      </c>
      <c r="P554" s="39">
        <f t="shared" si="184"/>
        <v>2</v>
      </c>
      <c r="Q554" s="39">
        <f t="shared" si="184"/>
        <v>1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 t="str">
        <f t="shared" si="95"/>
        <v>б</v>
      </c>
      <c r="CS554" s="39" t="str">
        <f t="shared" si="181"/>
        <v>ж</v>
      </c>
      <c r="CT554" s="39">
        <f t="shared" si="181"/>
        <v>4</v>
      </c>
    </row>
    <row r="555" spans="4:98" ht="15" hidden="1" customHeight="1" x14ac:dyDescent="0.2">
      <c r="D555" s="39">
        <f t="shared" si="97"/>
        <v>2</v>
      </c>
      <c r="F555" s="39">
        <f t="shared" si="98"/>
        <v>0</v>
      </c>
      <c r="G555" s="39">
        <f t="shared" ref="G555:Y555" si="186">G53</f>
        <v>1</v>
      </c>
      <c r="H555" s="39">
        <f t="shared" si="186"/>
        <v>1</v>
      </c>
      <c r="I555" s="39">
        <f t="shared" si="186"/>
        <v>2</v>
      </c>
      <c r="J555" s="39">
        <f t="shared" si="186"/>
        <v>1</v>
      </c>
      <c r="K555" s="39">
        <f t="shared" si="186"/>
        <v>1</v>
      </c>
      <c r="L555" s="39">
        <f t="shared" si="186"/>
        <v>1</v>
      </c>
      <c r="M555" s="39">
        <f t="shared" si="186"/>
        <v>1</v>
      </c>
      <c r="N555" s="39">
        <f t="shared" si="186"/>
        <v>2</v>
      </c>
      <c r="O555" s="39">
        <f t="shared" si="186"/>
        <v>2</v>
      </c>
      <c r="P555" s="39">
        <f t="shared" si="186"/>
        <v>3</v>
      </c>
      <c r="Q555" s="39">
        <f t="shared" si="186"/>
        <v>2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 t="str">
        <f t="shared" si="95"/>
        <v>б</v>
      </c>
      <c r="CS555" s="39" t="str">
        <f t="shared" si="181"/>
        <v>ж</v>
      </c>
      <c r="CT555" s="39">
        <f t="shared" si="181"/>
        <v>4</v>
      </c>
    </row>
    <row r="556" spans="4:98" ht="15" hidden="1" customHeight="1" x14ac:dyDescent="0.2">
      <c r="D556" s="39">
        <f t="shared" si="97"/>
        <v>1</v>
      </c>
      <c r="F556" s="39">
        <f t="shared" si="98"/>
        <v>0</v>
      </c>
      <c r="G556" s="39">
        <f t="shared" ref="G556:Y556" si="188">G54</f>
        <v>1</v>
      </c>
      <c r="H556" s="39">
        <f t="shared" si="188"/>
        <v>1</v>
      </c>
      <c r="I556" s="39">
        <f t="shared" si="188"/>
        <v>2</v>
      </c>
      <c r="J556" s="39">
        <f t="shared" si="188"/>
        <v>1</v>
      </c>
      <c r="K556" s="39">
        <f t="shared" si="188"/>
        <v>2</v>
      </c>
      <c r="L556" s="39">
        <f t="shared" si="188"/>
        <v>1</v>
      </c>
      <c r="M556" s="39">
        <f t="shared" si="188"/>
        <v>1</v>
      </c>
      <c r="N556" s="39">
        <f t="shared" si="188"/>
        <v>2</v>
      </c>
      <c r="O556" s="39">
        <f t="shared" si="188"/>
        <v>0</v>
      </c>
      <c r="P556" s="39">
        <f t="shared" si="188"/>
        <v>0</v>
      </c>
      <c r="Q556" s="39">
        <f t="shared" si="188"/>
        <v>1</v>
      </c>
      <c r="R556" s="39">
        <f t="shared" si="188"/>
        <v>2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 t="str">
        <f t="shared" si="95"/>
        <v>б</v>
      </c>
      <c r="CS556" s="39" t="str">
        <f t="shared" si="181"/>
        <v>м</v>
      </c>
      <c r="CT556" s="39">
        <f t="shared" si="181"/>
        <v>4</v>
      </c>
    </row>
    <row r="557" spans="4:98" ht="15" hidden="1" customHeight="1" x14ac:dyDescent="0.2">
      <c r="D557" s="39">
        <f t="shared" si="97"/>
        <v>1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2</v>
      </c>
      <c r="J557" s="39">
        <f t="shared" si="190"/>
        <v>1</v>
      </c>
      <c r="K557" s="39">
        <f t="shared" si="190"/>
        <v>2</v>
      </c>
      <c r="L557" s="39">
        <f t="shared" si="190"/>
        <v>0</v>
      </c>
      <c r="M557" s="39">
        <f t="shared" si="190"/>
        <v>1</v>
      </c>
      <c r="N557" s="39">
        <f t="shared" si="190"/>
        <v>0</v>
      </c>
      <c r="O557" s="39">
        <f t="shared" si="190"/>
        <v>0</v>
      </c>
      <c r="P557" s="39">
        <f t="shared" si="190"/>
        <v>2</v>
      </c>
      <c r="Q557" s="39">
        <f t="shared" si="190"/>
        <v>1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 t="str">
        <f t="shared" si="95"/>
        <v>б</v>
      </c>
      <c r="CS557" s="39" t="str">
        <f t="shared" si="181"/>
        <v>м</v>
      </c>
      <c r="CT557" s="39">
        <f t="shared" si="181"/>
        <v>3</v>
      </c>
    </row>
    <row r="558" spans="4:98" ht="15" hidden="1" customHeight="1" x14ac:dyDescent="0.2">
      <c r="D558" s="39" t="str">
        <f t="shared" si="97"/>
        <v>отсутствовал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2</v>
      </c>
      <c r="F559" s="39">
        <f t="shared" si="98"/>
        <v>0</v>
      </c>
      <c r="G559" s="39">
        <f t="shared" ref="G559:Y559" si="194">G57</f>
        <v>1</v>
      </c>
      <c r="H559" s="39">
        <f t="shared" si="194"/>
        <v>1</v>
      </c>
      <c r="I559" s="39">
        <f t="shared" si="194"/>
        <v>2</v>
      </c>
      <c r="J559" s="39">
        <f t="shared" si="194"/>
        <v>1</v>
      </c>
      <c r="K559" s="39">
        <f t="shared" si="194"/>
        <v>1</v>
      </c>
      <c r="L559" s="39">
        <f t="shared" si="194"/>
        <v>1</v>
      </c>
      <c r="M559" s="39">
        <f t="shared" si="194"/>
        <v>1</v>
      </c>
      <c r="N559" s="39">
        <f t="shared" si="194"/>
        <v>2</v>
      </c>
      <c r="O559" s="39">
        <f t="shared" si="194"/>
        <v>0</v>
      </c>
      <c r="P559" s="39">
        <f t="shared" si="194"/>
        <v>3</v>
      </c>
      <c r="Q559" s="39">
        <f t="shared" si="194"/>
        <v>2</v>
      </c>
      <c r="R559" s="39">
        <f t="shared" si="194"/>
        <v>1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 t="str">
        <f t="shared" si="95"/>
        <v>б</v>
      </c>
      <c r="CS559" s="39" t="str">
        <f t="shared" si="181"/>
        <v>м</v>
      </c>
      <c r="CT559" s="39">
        <f t="shared" si="181"/>
        <v>5</v>
      </c>
    </row>
    <row r="560" spans="4:98" ht="15" hidden="1" customHeight="1" x14ac:dyDescent="0.2">
      <c r="D560" s="39" t="str">
        <f t="shared" si="97"/>
        <v>отсутствовал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 t="str">
        <f t="shared" si="97"/>
        <v>отсутствовал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42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tabSelected="1"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245</v>
      </c>
      <c r="H1" s="149" t="s">
        <v>294</v>
      </c>
      <c r="I1" s="149" t="s">
        <v>295</v>
      </c>
      <c r="J1" s="149" t="s">
        <v>296</v>
      </c>
      <c r="K1" s="149" t="s">
        <v>297</v>
      </c>
      <c r="T1" s="149" t="s">
        <v>244</v>
      </c>
    </row>
    <row r="2" spans="1:20" ht="30" x14ac:dyDescent="0.25">
      <c r="A2" s="157" t="s">
        <v>294</v>
      </c>
      <c r="B2" s="158" t="s">
        <v>295</v>
      </c>
      <c r="C2" s="159" t="s">
        <v>296</v>
      </c>
      <c r="H2" s="149" t="s">
        <v>298</v>
      </c>
      <c r="I2" s="149" t="s">
        <v>299</v>
      </c>
      <c r="J2" s="149" t="s">
        <v>300</v>
      </c>
      <c r="K2" s="149" t="s">
        <v>301</v>
      </c>
    </row>
    <row r="3" spans="1:20" ht="45" x14ac:dyDescent="0.25">
      <c r="A3" s="160" t="s">
        <v>298</v>
      </c>
      <c r="B3" s="161" t="s">
        <v>299</v>
      </c>
      <c r="C3" s="162" t="s">
        <v>300</v>
      </c>
      <c r="H3" s="149" t="s">
        <v>302</v>
      </c>
      <c r="I3" s="149" t="s">
        <v>303</v>
      </c>
      <c r="J3" s="149" t="s">
        <v>304</v>
      </c>
      <c r="K3" s="149" t="s">
        <v>305</v>
      </c>
    </row>
    <row r="4" spans="1:20" ht="30" x14ac:dyDescent="0.25">
      <c r="A4" s="160" t="s">
        <v>302</v>
      </c>
      <c r="B4" s="161" t="s">
        <v>303</v>
      </c>
      <c r="C4" s="162" t="s">
        <v>304</v>
      </c>
      <c r="H4" s="149" t="s">
        <v>306</v>
      </c>
      <c r="I4" s="149" t="s">
        <v>307</v>
      </c>
      <c r="J4" s="149" t="s">
        <v>308</v>
      </c>
      <c r="K4" s="149" t="s">
        <v>309</v>
      </c>
    </row>
    <row r="5" spans="1:20" ht="30" x14ac:dyDescent="0.25">
      <c r="A5" s="160" t="s">
        <v>306</v>
      </c>
      <c r="B5" s="161" t="s">
        <v>307</v>
      </c>
      <c r="C5" s="162" t="s">
        <v>308</v>
      </c>
      <c r="H5" s="149" t="s">
        <v>310</v>
      </c>
      <c r="I5" s="149" t="s">
        <v>311</v>
      </c>
      <c r="J5" s="149" t="s">
        <v>312</v>
      </c>
      <c r="K5" s="149" t="s">
        <v>313</v>
      </c>
    </row>
    <row r="6" spans="1:20" ht="30" x14ac:dyDescent="0.25">
      <c r="A6" s="160" t="s">
        <v>310</v>
      </c>
      <c r="B6" s="161" t="s">
        <v>311</v>
      </c>
      <c r="C6" s="162" t="s">
        <v>312</v>
      </c>
      <c r="H6" s="149" t="s">
        <v>314</v>
      </c>
      <c r="I6" s="149" t="s">
        <v>315</v>
      </c>
      <c r="J6" s="149" t="s">
        <v>316</v>
      </c>
      <c r="K6" s="149" t="s">
        <v>317</v>
      </c>
    </row>
    <row r="7" spans="1:20" ht="45" x14ac:dyDescent="0.25">
      <c r="A7" s="160" t="s">
        <v>314</v>
      </c>
      <c r="B7" s="161" t="s">
        <v>315</v>
      </c>
      <c r="C7" s="162" t="s">
        <v>316</v>
      </c>
      <c r="H7" s="149" t="s">
        <v>318</v>
      </c>
      <c r="I7" s="149" t="s">
        <v>319</v>
      </c>
      <c r="J7" s="149" t="s">
        <v>320</v>
      </c>
      <c r="K7" s="149" t="s">
        <v>321</v>
      </c>
    </row>
    <row r="8" spans="1:20" ht="45" x14ac:dyDescent="0.25">
      <c r="A8" s="160" t="s">
        <v>318</v>
      </c>
      <c r="B8" s="161" t="s">
        <v>319</v>
      </c>
      <c r="C8" s="162" t="s">
        <v>320</v>
      </c>
      <c r="H8" s="149" t="s">
        <v>322</v>
      </c>
      <c r="I8" s="149" t="s">
        <v>323</v>
      </c>
      <c r="J8" s="149" t="s">
        <v>324</v>
      </c>
      <c r="K8" s="149" t="s">
        <v>325</v>
      </c>
    </row>
    <row r="9" spans="1:20" ht="30.75" thickBot="1" x14ac:dyDescent="0.3">
      <c r="A9" s="163" t="s">
        <v>322</v>
      </c>
      <c r="B9" s="164" t="s">
        <v>323</v>
      </c>
      <c r="C9" s="165" t="s">
        <v>324</v>
      </c>
      <c r="H9" s="149" t="s">
        <v>326</v>
      </c>
      <c r="I9" s="149">
        <v>978</v>
      </c>
      <c r="J9" s="149" t="s">
        <v>327</v>
      </c>
      <c r="K9" s="149" t="s">
        <v>328</v>
      </c>
    </row>
    <row r="10" spans="1:20" ht="15.75" thickBot="1" x14ac:dyDescent="0.3">
      <c r="C10" s="151" t="s">
        <v>244</v>
      </c>
      <c r="H10" s="149" t="s">
        <v>329</v>
      </c>
      <c r="I10" s="149">
        <v>983</v>
      </c>
      <c r="J10" s="149" t="s">
        <v>330</v>
      </c>
      <c r="K10" s="149" t="s">
        <v>331</v>
      </c>
    </row>
    <row r="11" spans="1:20" ht="30" x14ac:dyDescent="0.25">
      <c r="A11" s="157" t="s">
        <v>326</v>
      </c>
      <c r="B11" s="158">
        <v>978</v>
      </c>
      <c r="C11" s="159" t="s">
        <v>327</v>
      </c>
      <c r="H11" s="149" t="s">
        <v>332</v>
      </c>
      <c r="I11" s="149">
        <v>989</v>
      </c>
      <c r="J11" s="149" t="s">
        <v>333</v>
      </c>
      <c r="K11" s="149" t="s">
        <v>334</v>
      </c>
    </row>
    <row r="12" spans="1:20" ht="30" x14ac:dyDescent="0.25">
      <c r="A12" s="160" t="s">
        <v>329</v>
      </c>
      <c r="B12" s="161">
        <v>983</v>
      </c>
      <c r="C12" s="162" t="s">
        <v>330</v>
      </c>
      <c r="H12" s="149" t="s">
        <v>335</v>
      </c>
      <c r="I12" s="149">
        <v>993</v>
      </c>
      <c r="J12" s="149" t="s">
        <v>336</v>
      </c>
      <c r="K12" s="149" t="s">
        <v>337</v>
      </c>
    </row>
    <row r="13" spans="1:20" ht="30" x14ac:dyDescent="0.25">
      <c r="A13" s="160" t="s">
        <v>332</v>
      </c>
      <c r="B13" s="161">
        <v>989</v>
      </c>
      <c r="C13" s="162" t="s">
        <v>333</v>
      </c>
      <c r="H13" s="149" t="s">
        <v>338</v>
      </c>
      <c r="I13" s="149">
        <v>998</v>
      </c>
      <c r="J13" s="149" t="s">
        <v>339</v>
      </c>
      <c r="K13" s="149" t="s">
        <v>340</v>
      </c>
    </row>
    <row r="14" spans="1:20" ht="30" x14ac:dyDescent="0.25">
      <c r="A14" s="160" t="s">
        <v>335</v>
      </c>
      <c r="B14" s="161">
        <v>993</v>
      </c>
      <c r="C14" s="162" t="s">
        <v>336</v>
      </c>
      <c r="H14" s="149" t="s">
        <v>341</v>
      </c>
      <c r="I14" s="149">
        <v>1002</v>
      </c>
      <c r="J14" s="149" t="s">
        <v>342</v>
      </c>
      <c r="K14" s="149" t="s">
        <v>343</v>
      </c>
    </row>
    <row r="15" spans="1:20" ht="30" x14ac:dyDescent="0.25">
      <c r="A15" s="160" t="s">
        <v>338</v>
      </c>
      <c r="B15" s="161">
        <v>998</v>
      </c>
      <c r="C15" s="162" t="s">
        <v>339</v>
      </c>
      <c r="H15" s="149" t="s">
        <v>344</v>
      </c>
      <c r="I15" s="149">
        <v>1008</v>
      </c>
      <c r="J15" s="149" t="s">
        <v>345</v>
      </c>
      <c r="K15" s="149" t="s">
        <v>346</v>
      </c>
    </row>
    <row r="16" spans="1:20" x14ac:dyDescent="0.25">
      <c r="A16" s="160" t="s">
        <v>341</v>
      </c>
      <c r="B16" s="161">
        <v>1002</v>
      </c>
      <c r="C16" s="162" t="s">
        <v>342</v>
      </c>
      <c r="H16" s="149" t="s">
        <v>347</v>
      </c>
      <c r="I16" s="149">
        <v>1009</v>
      </c>
      <c r="J16" s="149" t="s">
        <v>348</v>
      </c>
      <c r="K16" s="149" t="s">
        <v>349</v>
      </c>
    </row>
    <row r="17" spans="1:11" ht="30" x14ac:dyDescent="0.25">
      <c r="A17" s="160" t="s">
        <v>344</v>
      </c>
      <c r="B17" s="161">
        <v>1008</v>
      </c>
      <c r="C17" s="162" t="s">
        <v>345</v>
      </c>
      <c r="H17" s="149" t="s">
        <v>350</v>
      </c>
      <c r="I17" s="149">
        <v>1015</v>
      </c>
      <c r="J17" s="149" t="s">
        <v>351</v>
      </c>
      <c r="K17" s="149" t="s">
        <v>352</v>
      </c>
    </row>
    <row r="18" spans="1:11" ht="30" x14ac:dyDescent="0.25">
      <c r="A18" s="160" t="s">
        <v>347</v>
      </c>
      <c r="B18" s="161">
        <v>1009</v>
      </c>
      <c r="C18" s="162" t="s">
        <v>348</v>
      </c>
      <c r="H18" s="149" t="s">
        <v>353</v>
      </c>
      <c r="I18" s="149">
        <v>1020</v>
      </c>
      <c r="J18" s="149" t="s">
        <v>354</v>
      </c>
      <c r="K18" s="149" t="s">
        <v>355</v>
      </c>
    </row>
    <row r="19" spans="1:11" x14ac:dyDescent="0.25">
      <c r="A19" s="160" t="s">
        <v>350</v>
      </c>
      <c r="B19" s="161">
        <v>1015</v>
      </c>
      <c r="C19" s="162" t="s">
        <v>351</v>
      </c>
      <c r="H19" s="149" t="s">
        <v>356</v>
      </c>
      <c r="I19" s="149">
        <v>1024</v>
      </c>
      <c r="J19" s="149" t="s">
        <v>357</v>
      </c>
      <c r="K19" s="149" t="s">
        <v>358</v>
      </c>
    </row>
    <row r="20" spans="1:11" ht="30" x14ac:dyDescent="0.25">
      <c r="A20" s="160" t="s">
        <v>353</v>
      </c>
      <c r="B20" s="161">
        <v>1020</v>
      </c>
      <c r="C20" s="162" t="s">
        <v>354</v>
      </c>
      <c r="H20" s="149" t="s">
        <v>359</v>
      </c>
      <c r="I20" s="149">
        <v>1030</v>
      </c>
      <c r="J20" s="149" t="s">
        <v>360</v>
      </c>
      <c r="K20" s="149" t="s">
        <v>361</v>
      </c>
    </row>
    <row r="21" spans="1:11" x14ac:dyDescent="0.25">
      <c r="A21" s="160" t="s">
        <v>356</v>
      </c>
      <c r="B21" s="161">
        <v>1024</v>
      </c>
      <c r="C21" s="162" t="s">
        <v>357</v>
      </c>
      <c r="H21" s="149" t="s">
        <v>362</v>
      </c>
      <c r="I21" s="149">
        <v>1035</v>
      </c>
      <c r="J21" s="149" t="s">
        <v>363</v>
      </c>
      <c r="K21" s="149" t="s">
        <v>364</v>
      </c>
    </row>
    <row r="22" spans="1:11" ht="30" x14ac:dyDescent="0.25">
      <c r="A22" s="160" t="s">
        <v>359</v>
      </c>
      <c r="B22" s="161">
        <v>1030</v>
      </c>
      <c r="C22" s="162" t="s">
        <v>360</v>
      </c>
      <c r="H22" s="149" t="s">
        <v>365</v>
      </c>
      <c r="I22" s="149">
        <v>1039</v>
      </c>
      <c r="J22" s="149" t="s">
        <v>366</v>
      </c>
      <c r="K22" s="149" t="s">
        <v>367</v>
      </c>
    </row>
    <row r="23" spans="1:11" ht="30" x14ac:dyDescent="0.25">
      <c r="A23" s="160" t="s">
        <v>362</v>
      </c>
      <c r="B23" s="161">
        <v>1035</v>
      </c>
      <c r="C23" s="162" t="s">
        <v>363</v>
      </c>
      <c r="H23" s="149" t="s">
        <v>368</v>
      </c>
      <c r="I23" s="149">
        <v>1043</v>
      </c>
      <c r="J23" s="149" t="s">
        <v>369</v>
      </c>
      <c r="K23" s="149" t="s">
        <v>370</v>
      </c>
    </row>
    <row r="24" spans="1:11" x14ac:dyDescent="0.25">
      <c r="A24" s="160" t="s">
        <v>365</v>
      </c>
      <c r="B24" s="161">
        <v>1039</v>
      </c>
      <c r="C24" s="162" t="s">
        <v>366</v>
      </c>
      <c r="H24" s="149" t="s">
        <v>371</v>
      </c>
      <c r="I24" s="149">
        <v>1048</v>
      </c>
      <c r="J24" s="149" t="s">
        <v>372</v>
      </c>
      <c r="K24" s="149" t="s">
        <v>373</v>
      </c>
    </row>
    <row r="25" spans="1:11" x14ac:dyDescent="0.25">
      <c r="A25" s="160" t="s">
        <v>368</v>
      </c>
      <c r="B25" s="161">
        <v>1043</v>
      </c>
      <c r="C25" s="162" t="s">
        <v>369</v>
      </c>
      <c r="H25" s="149" t="s">
        <v>374</v>
      </c>
      <c r="I25" s="149">
        <v>1053</v>
      </c>
      <c r="J25" s="149" t="s">
        <v>375</v>
      </c>
      <c r="K25" s="149" t="s">
        <v>376</v>
      </c>
    </row>
    <row r="26" spans="1:11" ht="30" x14ac:dyDescent="0.25">
      <c r="A26" s="160" t="s">
        <v>371</v>
      </c>
      <c r="B26" s="161">
        <v>1048</v>
      </c>
      <c r="C26" s="162" t="s">
        <v>372</v>
      </c>
      <c r="H26" s="149" t="s">
        <v>377</v>
      </c>
      <c r="I26" s="149">
        <v>1057</v>
      </c>
      <c r="J26" s="149" t="s">
        <v>378</v>
      </c>
      <c r="K26" s="149" t="s">
        <v>379</v>
      </c>
    </row>
    <row r="27" spans="1:11" ht="30" x14ac:dyDescent="0.25">
      <c r="A27" s="160" t="s">
        <v>374</v>
      </c>
      <c r="B27" s="161">
        <v>1053</v>
      </c>
      <c r="C27" s="162" t="s">
        <v>375</v>
      </c>
      <c r="H27" s="149" t="s">
        <v>380</v>
      </c>
      <c r="I27" s="149">
        <v>1661</v>
      </c>
      <c r="J27" s="149" t="s">
        <v>381</v>
      </c>
      <c r="K27" s="149" t="s">
        <v>382</v>
      </c>
    </row>
    <row r="28" spans="1:11" ht="30" x14ac:dyDescent="0.25">
      <c r="A28" s="160" t="s">
        <v>377</v>
      </c>
      <c r="B28" s="161">
        <v>1057</v>
      </c>
      <c r="C28" s="162" t="s">
        <v>378</v>
      </c>
      <c r="H28" s="149" t="s">
        <v>383</v>
      </c>
      <c r="I28" s="149">
        <v>1682</v>
      </c>
      <c r="J28" s="149" t="s">
        <v>384</v>
      </c>
      <c r="K28" s="149" t="s">
        <v>385</v>
      </c>
    </row>
    <row r="29" spans="1:11" ht="30" x14ac:dyDescent="0.25">
      <c r="A29" s="160" t="s">
        <v>380</v>
      </c>
      <c r="B29" s="161">
        <v>1661</v>
      </c>
      <c r="C29" s="162" t="s">
        <v>381</v>
      </c>
      <c r="H29" s="149" t="s">
        <v>386</v>
      </c>
      <c r="I29" s="149">
        <v>1683</v>
      </c>
      <c r="J29" s="149" t="s">
        <v>387</v>
      </c>
      <c r="K29" s="149" t="s">
        <v>388</v>
      </c>
    </row>
    <row r="30" spans="1:11" ht="30" x14ac:dyDescent="0.25">
      <c r="A30" s="160" t="s">
        <v>383</v>
      </c>
      <c r="B30" s="161">
        <v>1682</v>
      </c>
      <c r="C30" s="162" t="s">
        <v>384</v>
      </c>
      <c r="H30" s="149" t="s">
        <v>389</v>
      </c>
      <c r="I30" s="149">
        <v>1689</v>
      </c>
      <c r="J30" s="149" t="s">
        <v>390</v>
      </c>
      <c r="K30" s="149" t="s">
        <v>391</v>
      </c>
    </row>
    <row r="31" spans="1:11" ht="30" x14ac:dyDescent="0.25">
      <c r="A31" s="160" t="s">
        <v>386</v>
      </c>
      <c r="B31" s="161">
        <v>1683</v>
      </c>
      <c r="C31" s="162" t="s">
        <v>387</v>
      </c>
      <c r="H31" s="149" t="s">
        <v>392</v>
      </c>
      <c r="I31" s="149">
        <v>1713</v>
      </c>
      <c r="J31" s="149" t="s">
        <v>393</v>
      </c>
      <c r="K31" s="149" t="s">
        <v>394</v>
      </c>
    </row>
    <row r="32" spans="1:11" x14ac:dyDescent="0.25">
      <c r="A32" s="160" t="s">
        <v>389</v>
      </c>
      <c r="B32" s="161">
        <v>1689</v>
      </c>
      <c r="C32" s="162" t="s">
        <v>390</v>
      </c>
      <c r="H32" s="149" t="s">
        <v>395</v>
      </c>
      <c r="I32" s="149">
        <v>1717</v>
      </c>
      <c r="J32" s="149" t="s">
        <v>396</v>
      </c>
      <c r="K32" s="149" t="s">
        <v>397</v>
      </c>
    </row>
    <row r="33" spans="1:11" ht="30" x14ac:dyDescent="0.25">
      <c r="A33" s="160" t="s">
        <v>392</v>
      </c>
      <c r="B33" s="161">
        <v>1713</v>
      </c>
      <c r="C33" s="162" t="s">
        <v>393</v>
      </c>
      <c r="H33" s="149" t="s">
        <v>398</v>
      </c>
      <c r="I33" s="149">
        <v>1726</v>
      </c>
      <c r="J33" s="149" t="s">
        <v>399</v>
      </c>
      <c r="K33" s="149" t="s">
        <v>400</v>
      </c>
    </row>
    <row r="34" spans="1:11" x14ac:dyDescent="0.25">
      <c r="A34" s="160" t="s">
        <v>395</v>
      </c>
      <c r="B34" s="161">
        <v>1717</v>
      </c>
      <c r="C34" s="162" t="s">
        <v>396</v>
      </c>
      <c r="H34" s="149" t="s">
        <v>401</v>
      </c>
      <c r="I34" s="149">
        <v>199</v>
      </c>
      <c r="J34" s="149" t="s">
        <v>402</v>
      </c>
      <c r="K34" s="149" t="s">
        <v>403</v>
      </c>
    </row>
    <row r="35" spans="1:11" ht="30" x14ac:dyDescent="0.25">
      <c r="A35" s="160" t="s">
        <v>398</v>
      </c>
      <c r="B35" s="161">
        <v>1726</v>
      </c>
      <c r="C35" s="162" t="s">
        <v>399</v>
      </c>
      <c r="H35" s="149" t="s">
        <v>404</v>
      </c>
      <c r="I35" s="149">
        <v>203</v>
      </c>
      <c r="J35" s="149" t="s">
        <v>405</v>
      </c>
      <c r="K35" s="149" t="s">
        <v>406</v>
      </c>
    </row>
    <row r="36" spans="1:11" x14ac:dyDescent="0.25">
      <c r="A36" s="160" t="s">
        <v>401</v>
      </c>
      <c r="B36" s="161">
        <v>199</v>
      </c>
      <c r="C36" s="162" t="s">
        <v>402</v>
      </c>
      <c r="H36" s="149" t="s">
        <v>407</v>
      </c>
      <c r="J36" s="149" t="s">
        <v>408</v>
      </c>
      <c r="K36" s="149" t="s">
        <v>409</v>
      </c>
    </row>
    <row r="37" spans="1:11" x14ac:dyDescent="0.25">
      <c r="A37" s="160" t="s">
        <v>404</v>
      </c>
      <c r="B37" s="161">
        <v>203</v>
      </c>
      <c r="C37" s="162" t="s">
        <v>405</v>
      </c>
    </row>
    <row r="38" spans="1:11" ht="15.75" thickBot="1" x14ac:dyDescent="0.3">
      <c r="A38" s="163" t="s">
        <v>407</v>
      </c>
      <c r="B38" s="164"/>
      <c r="C38" s="165" t="s">
        <v>408</v>
      </c>
    </row>
    <row r="39" spans="1:11" x14ac:dyDescent="0.25"/>
    <row r="40" spans="1:11" x14ac:dyDescent="0.25"/>
    <row r="41" spans="1:11" x14ac:dyDescent="0.25"/>
    <row r="42" spans="1:11" x14ac:dyDescent="0.25"/>
    <row r="43" spans="1:11" x14ac:dyDescent="0.25"/>
    <row r="44" spans="1:11" x14ac:dyDescent="0.25"/>
    <row r="45" spans="1:11" x14ac:dyDescent="0.25"/>
    <row r="46" spans="1:11" x14ac:dyDescent="0.25"/>
    <row r="47" spans="1:11" x14ac:dyDescent="0.25"/>
    <row r="48" spans="1:11" x14ac:dyDescent="0.25"/>
    <row r="49" x14ac:dyDescent="0.25"/>
    <row r="50" x14ac:dyDescent="0.25"/>
    <row r="51" x14ac:dyDescent="0.25"/>
    <row r="52" x14ac:dyDescent="0.25"/>
  </sheetData>
  <sheetProtection password="CF42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31" workbookViewId="0">
      <selection activeCell="C1" sqref="C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5" width="5.7109375" style="112" customWidth="1"/>
    <col min="16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70713042020</v>
      </c>
      <c r="B1" s="17" t="str">
        <f>IF(Протокол!A3=1,LOWER(Протокол!D3),служ!A57)</f>
        <v>sch153057</v>
      </c>
      <c r="C1" s="17" t="str">
        <f>IF(Протокол!A3=1,LOWER(Протокол!D3),"")</f>
        <v>sch153057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655</v>
      </c>
      <c r="GG1" s="42">
        <f ca="1">NOW()</f>
        <v>44215.498040162034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163</v>
      </c>
      <c r="D3" s="184" t="str">
        <f>служ!B10&amp;"  "&amp;служ!B11</f>
        <v>Проверочная работа по истории  8 класс (по программе 7 класса)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170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12</v>
      </c>
      <c r="P5" s="119" t="str">
        <f>служ!E36</f>
        <v>нет</v>
      </c>
      <c r="Q5" s="119" t="str">
        <f>служ!F36</f>
        <v>нет</v>
      </c>
      <c r="R5" s="119" t="str">
        <f>служ!G36</f>
        <v>нет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213</v>
      </c>
      <c r="AS5" s="119" t="str">
        <f>Протокол!D9</f>
        <v>Вариант</v>
      </c>
      <c r="AT5" s="119"/>
      <c r="AU5" s="119" t="s">
        <v>197</v>
      </c>
      <c r="AV5" s="119" t="s">
        <v>183</v>
      </c>
      <c r="AW5" s="119" t="s">
        <v>417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80001</v>
      </c>
      <c r="D6" s="118">
        <f>IF(Протокол!G10="","",Протокол!G10)</f>
        <v>0</v>
      </c>
      <c r="E6" s="118">
        <f>IF(Протокол!H10="","",Протокол!H10)</f>
        <v>0</v>
      </c>
      <c r="F6" s="118">
        <f>IF(Протокол!I10="","",Протокол!I10)</f>
        <v>0</v>
      </c>
      <c r="G6" s="118">
        <f>IF(Протокол!J10="","",Протокол!J10)</f>
        <v>0</v>
      </c>
      <c r="H6" s="118">
        <f>IF(Протокол!K10="","",Протокол!K10)</f>
        <v>2</v>
      </c>
      <c r="I6" s="118">
        <f>IF(Протокол!L10="","",Протокол!L10)</f>
        <v>1</v>
      </c>
      <c r="J6" s="118">
        <f>IF(Протокол!M10="","",Протокол!M10)</f>
        <v>0</v>
      </c>
      <c r="K6" s="118">
        <f>IF(Протокол!N10="","",Протокол!N10)</f>
        <v>1</v>
      </c>
      <c r="L6" s="118">
        <f>IF(Протокол!O10="","",Протокол!O10)</f>
        <v>0</v>
      </c>
      <c r="M6" s="118">
        <f>IF(Протокол!P10="","",Протокол!P10)</f>
        <v>0</v>
      </c>
      <c r="N6" s="118">
        <f>IF(Протокол!Q10="","",Протокол!Q10)</f>
        <v>2</v>
      </c>
      <c r="O6" s="118">
        <f>IF(Протокол!R10="","",Протокол!R10)</f>
        <v>1</v>
      </c>
      <c r="P6" s="118" t="str">
        <f>IF(Протокол!S10="","",Протокол!S10)</f>
        <v/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7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а</v>
      </c>
      <c r="AV6" s="118" t="str">
        <f>IF(Протокол!CS10="","",Протокол!CS10)</f>
        <v>м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80002</v>
      </c>
      <c r="D7" s="118">
        <f>IF(Протокол!G11="","",Протокол!G11)</f>
        <v>0</v>
      </c>
      <c r="E7" s="118">
        <f>IF(Протокол!H11="","",Протокол!H11)</f>
        <v>1</v>
      </c>
      <c r="F7" s="118">
        <f>IF(Протокол!I11="","",Протокол!I11)</f>
        <v>2</v>
      </c>
      <c r="G7" s="118">
        <f>IF(Протокол!J11="","",Протокол!J11)</f>
        <v>0</v>
      </c>
      <c r="H7" s="118">
        <f>IF(Протокол!K11="","",Протокол!K11)</f>
        <v>1</v>
      </c>
      <c r="I7" s="118">
        <f>IF(Протокол!L11="","",Протокол!L11)</f>
        <v>1</v>
      </c>
      <c r="J7" s="118">
        <f>IF(Протокол!M11="","",Протокол!M11)</f>
        <v>1</v>
      </c>
      <c r="K7" s="118">
        <f>IF(Протокол!N11="","",Протокол!N11)</f>
        <v>1</v>
      </c>
      <c r="L7" s="118">
        <f>IF(Протокол!O11="","",Протокол!O11)</f>
        <v>0</v>
      </c>
      <c r="M7" s="118">
        <f>IF(Протокол!P11="","",Протокол!P11)</f>
        <v>0</v>
      </c>
      <c r="N7" s="118">
        <f>IF(Протокол!Q11="","",Протокол!Q11)</f>
        <v>0</v>
      </c>
      <c r="O7" s="118">
        <f>IF(Протокол!R11="","",Протокол!R11)</f>
        <v>0</v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7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а</v>
      </c>
      <c r="AV7" s="118" t="str">
        <f>IF(Протокол!CS11="","",Протокол!CS11)</f>
        <v>м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1</v>
      </c>
      <c r="B8" s="117">
        <f>IF(Протокол!B12="","",Протокол!B12)</f>
        <v>3</v>
      </c>
      <c r="C8" s="117">
        <f>IF(AND(Протокол!F12="",Протокол!D12=""),"",Протокол!C12)</f>
        <v>80003</v>
      </c>
      <c r="D8" s="118">
        <f>IF(Протокол!G12="","",Протокол!G12)</f>
        <v>1</v>
      </c>
      <c r="E8" s="118">
        <f>IF(Протокол!H12="","",Протокол!H12)</f>
        <v>1</v>
      </c>
      <c r="F8" s="118">
        <f>IF(Протокол!I12="","",Протокол!I12)</f>
        <v>2</v>
      </c>
      <c r="G8" s="118">
        <f>IF(Протокол!J12="","",Протокол!J12)</f>
        <v>0</v>
      </c>
      <c r="H8" s="118">
        <f>IF(Протокол!K12="","",Протокол!K12)</f>
        <v>2</v>
      </c>
      <c r="I8" s="118">
        <f>IF(Протокол!L12="","",Протокол!L12)</f>
        <v>1</v>
      </c>
      <c r="J8" s="118">
        <f>IF(Протокол!M12="","",Протокол!M12)</f>
        <v>0</v>
      </c>
      <c r="K8" s="118">
        <f>IF(Протокол!N12="","",Протокол!N12)</f>
        <v>0</v>
      </c>
      <c r="L8" s="118">
        <f>IF(Протокол!O12="","",Протокол!O12)</f>
        <v>0</v>
      </c>
      <c r="M8" s="118">
        <f>IF(Протокол!P12="","",Протокол!P12)</f>
        <v>0</v>
      </c>
      <c r="N8" s="118">
        <f>IF(Протокол!Q12="","",Протокол!Q12)</f>
        <v>0</v>
      </c>
      <c r="O8" s="118">
        <f>IF(Протокол!R12="","",Протокол!R12)</f>
        <v>0</v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>
        <f>IF(AND(LEN(C8)&gt;0,AS8&gt;0),Протокол!CU12,"")</f>
        <v>7</v>
      </c>
      <c r="AS8" s="116">
        <f>IF(Протокол!D12="","",Протокол!D12)</f>
        <v>1</v>
      </c>
      <c r="AT8" s="116" t="str">
        <f>IF(Протокол!F12="","",Протокол!F12)</f>
        <v/>
      </c>
      <c r="AU8" s="118" t="str">
        <f>IF(Протокол!CR12="","",Протокол!CR12)</f>
        <v>а</v>
      </c>
      <c r="AV8" s="118" t="str">
        <f>IF(Протокол!CS12="","",Протокол!CS12)</f>
        <v>ж</v>
      </c>
      <c r="AW8" s="118">
        <f>IF(Протокол!CT12="","",Протокол!CT12)</f>
        <v>3</v>
      </c>
      <c r="AX8" s="118"/>
    </row>
    <row r="9" spans="1:255" s="116" customFormat="1" x14ac:dyDescent="0.2">
      <c r="A9" s="116">
        <f t="shared" si="0"/>
        <v>1</v>
      </c>
      <c r="B9" s="117">
        <f>IF(Протокол!B13="","",Протокол!B13)</f>
        <v>4</v>
      </c>
      <c r="C9" s="117">
        <f>IF(AND(Протокол!F13="",Протокол!D13=""),"",Протокол!C13)</f>
        <v>80004</v>
      </c>
      <c r="D9" s="118">
        <f>IF(Протокол!G13="","",Протокол!G13)</f>
        <v>0</v>
      </c>
      <c r="E9" s="118">
        <f>IF(Протокол!H13="","",Протокол!H13)</f>
        <v>1</v>
      </c>
      <c r="F9" s="118">
        <f>IF(Протокол!I13="","",Протокол!I13)</f>
        <v>2</v>
      </c>
      <c r="G9" s="118">
        <f>IF(Протокол!J13="","",Протокол!J13)</f>
        <v>1</v>
      </c>
      <c r="H9" s="118">
        <f>IF(Протокол!K13="","",Протокол!K13)</f>
        <v>1</v>
      </c>
      <c r="I9" s="118">
        <f>IF(Протокол!L13="","",Протокол!L13)</f>
        <v>1</v>
      </c>
      <c r="J9" s="118">
        <f>IF(Протокол!M13="","",Протокол!M13)</f>
        <v>1</v>
      </c>
      <c r="K9" s="118">
        <f>IF(Протокол!N13="","",Протокол!N13)</f>
        <v>0</v>
      </c>
      <c r="L9" s="118">
        <f>IF(Протокол!O13="","",Протокол!O13)</f>
        <v>0</v>
      </c>
      <c r="M9" s="118">
        <f>IF(Протокол!P13="","",Протокол!P13)</f>
        <v>0</v>
      </c>
      <c r="N9" s="118">
        <f>IF(Протокол!Q13="","",Протокол!Q13)</f>
        <v>0</v>
      </c>
      <c r="O9" s="118">
        <f>IF(Протокол!R13="","",Протокол!R13)</f>
        <v>0</v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>
        <f>IF(AND(LEN(C9)&gt;0,AS9&gt;0),Протокол!CU13,"")</f>
        <v>7</v>
      </c>
      <c r="AS9" s="116">
        <f>IF(Протокол!D13="","",Протокол!D13)</f>
        <v>2</v>
      </c>
      <c r="AT9" s="116" t="str">
        <f>IF(Протокол!F13="","",Протокол!F13)</f>
        <v/>
      </c>
      <c r="AU9" s="118" t="str">
        <f>IF(Протокол!CR13="","",Протокол!CR13)</f>
        <v>а</v>
      </c>
      <c r="AV9" s="118" t="str">
        <f>IF(Протокол!CS13="","",Протокол!CS13)</f>
        <v>м</v>
      </c>
      <c r="AW9" s="118">
        <f>IF(Протокол!CT13="","",Протокол!CT13)</f>
        <v>3</v>
      </c>
      <c r="AX9" s="118"/>
    </row>
    <row r="10" spans="1:255" s="116" customFormat="1" x14ac:dyDescent="0.2">
      <c r="A10" s="116">
        <f t="shared" si="0"/>
        <v>1</v>
      </c>
      <c r="B10" s="117">
        <f>IF(Протокол!B14="","",Протокол!B14)</f>
        <v>5</v>
      </c>
      <c r="C10" s="117">
        <f>IF(AND(Протокол!F14="",Протокол!D14=""),"",Протокол!C14)</f>
        <v>80005</v>
      </c>
      <c r="D10" s="118">
        <f>IF(Протокол!G14="","",Протокол!G14)</f>
        <v>1</v>
      </c>
      <c r="E10" s="118">
        <f>IF(Протокол!H14="","",Протокол!H14)</f>
        <v>1</v>
      </c>
      <c r="F10" s="118">
        <f>IF(Протокол!I14="","",Протокол!I14)</f>
        <v>2</v>
      </c>
      <c r="G10" s="118">
        <f>IF(Протокол!J14="","",Протокол!J14)</f>
        <v>1</v>
      </c>
      <c r="H10" s="118">
        <f>IF(Протокол!K14="","",Протокол!K14)</f>
        <v>2</v>
      </c>
      <c r="I10" s="118">
        <f>IF(Протокол!L14="","",Протокол!L14)</f>
        <v>0</v>
      </c>
      <c r="J10" s="118">
        <f>IF(Протокол!M14="","",Протокол!M14)</f>
        <v>0</v>
      </c>
      <c r="K10" s="118">
        <f>IF(Протокол!N14="","",Протокол!N14)</f>
        <v>0</v>
      </c>
      <c r="L10" s="118">
        <f>IF(Протокол!O14="","",Протокол!O14)</f>
        <v>0</v>
      </c>
      <c r="M10" s="118">
        <f>IF(Протокол!P14="","",Протокол!P14)</f>
        <v>0</v>
      </c>
      <c r="N10" s="118">
        <f>IF(Протокол!Q14="","",Протокол!Q14)</f>
        <v>0</v>
      </c>
      <c r="O10" s="118">
        <f>IF(Протокол!R14="","",Протокол!R14)</f>
        <v>0</v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>
        <f>IF(AND(LEN(C10)&gt;0,AS10&gt;0),Протокол!CU14,"")</f>
        <v>7</v>
      </c>
      <c r="AS10" s="116">
        <f>IF(Протокол!D14="","",Протокол!D14)</f>
        <v>1</v>
      </c>
      <c r="AT10" s="116" t="str">
        <f>IF(Протокол!F14="","",Протокол!F14)</f>
        <v/>
      </c>
      <c r="AU10" s="118" t="str">
        <f>IF(Протокол!CR14="","",Протокол!CR14)</f>
        <v>а</v>
      </c>
      <c r="AV10" s="118" t="str">
        <f>IF(Протокол!CS14="","",Протокол!CS14)</f>
        <v>м</v>
      </c>
      <c r="AW10" s="118">
        <f>IF(Протокол!CT14="","",Протокол!CT14)</f>
        <v>3</v>
      </c>
      <c r="AX10" s="118"/>
    </row>
    <row r="11" spans="1:255" s="116" customFormat="1" x14ac:dyDescent="0.2">
      <c r="A11" s="116">
        <f t="shared" si="0"/>
        <v>1</v>
      </c>
      <c r="B11" s="117">
        <f>IF(Протокол!B15="","",Протокол!B15)</f>
        <v>6</v>
      </c>
      <c r="C11" s="117">
        <f>IF(AND(Протокол!F15="",Протокол!D15=""),"",Протокол!C15)</f>
        <v>80006</v>
      </c>
      <c r="D11" s="118">
        <f>IF(Протокол!G15="","",Протокол!G15)</f>
        <v>0</v>
      </c>
      <c r="E11" s="118">
        <f>IF(Протокол!H15="","",Протокол!H15)</f>
        <v>1</v>
      </c>
      <c r="F11" s="118">
        <f>IF(Протокол!I15="","",Протокол!I15)</f>
        <v>2</v>
      </c>
      <c r="G11" s="118">
        <f>IF(Протокол!J15="","",Протокол!J15)</f>
        <v>0</v>
      </c>
      <c r="H11" s="118">
        <f>IF(Протокол!K15="","",Протокол!K15)</f>
        <v>2</v>
      </c>
      <c r="I11" s="118">
        <f>IF(Протокол!L15="","",Протокол!L15)</f>
        <v>1</v>
      </c>
      <c r="J11" s="118">
        <f>IF(Протокол!M15="","",Протокол!M15)</f>
        <v>1</v>
      </c>
      <c r="K11" s="118">
        <f>IF(Протокол!N15="","",Протокол!N15)</f>
        <v>0</v>
      </c>
      <c r="L11" s="118">
        <f>IF(Протокол!O15="","",Протокол!O15)</f>
        <v>0</v>
      </c>
      <c r="M11" s="118">
        <f>IF(Протокол!P15="","",Протокол!P15)</f>
        <v>0</v>
      </c>
      <c r="N11" s="118">
        <f>IF(Протокол!Q15="","",Протокол!Q15)</f>
        <v>0</v>
      </c>
      <c r="O11" s="118">
        <f>IF(Протокол!R15="","",Протокол!R15)</f>
        <v>0</v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>
        <f>IF(AND(LEN(C11)&gt;0,AS11&gt;0),Протокол!CU15,"")</f>
        <v>7</v>
      </c>
      <c r="AS11" s="116">
        <f>IF(Протокол!D15="","",Протокол!D15)</f>
        <v>2</v>
      </c>
      <c r="AT11" s="116" t="str">
        <f>IF(Протокол!F15="","",Протокол!F15)</f>
        <v/>
      </c>
      <c r="AU11" s="118" t="str">
        <f>IF(Протокол!CR15="","",Протокол!CR15)</f>
        <v>а</v>
      </c>
      <c r="AV11" s="118" t="str">
        <f>IF(Протокол!CS15="","",Протокол!CS15)</f>
        <v>м</v>
      </c>
      <c r="AW11" s="118">
        <f>IF(Протокол!CT15="","",Протокол!CT15)</f>
        <v>3</v>
      </c>
      <c r="AX11" s="118"/>
    </row>
    <row r="12" spans="1:255" s="116" customFormat="1" x14ac:dyDescent="0.2">
      <c r="A12" s="116">
        <f t="shared" si="0"/>
        <v>1</v>
      </c>
      <c r="B12" s="117">
        <f>IF(Протокол!B16="","",Протокол!B16)</f>
        <v>7</v>
      </c>
      <c r="C12" s="117">
        <f>IF(AND(Протокол!F16="",Протокол!D16=""),"",Протокол!C16)</f>
        <v>80007</v>
      </c>
      <c r="D12" s="118">
        <f>IF(Протокол!G16="","",Протокол!G16)</f>
        <v>0</v>
      </c>
      <c r="E12" s="118">
        <f>IF(Протокол!H16="","",Протокол!H16)</f>
        <v>1</v>
      </c>
      <c r="F12" s="118">
        <f>IF(Протокол!I16="","",Протокол!I16)</f>
        <v>1</v>
      </c>
      <c r="G12" s="118">
        <f>IF(Протокол!J16="","",Протокол!J16)</f>
        <v>0</v>
      </c>
      <c r="H12" s="118">
        <f>IF(Протокол!K16="","",Протокол!K16)</f>
        <v>1</v>
      </c>
      <c r="I12" s="118">
        <f>IF(Протокол!L16="","",Протокол!L16)</f>
        <v>1</v>
      </c>
      <c r="J12" s="118">
        <f>IF(Протокол!M16="","",Протокол!M16)</f>
        <v>0</v>
      </c>
      <c r="K12" s="118">
        <f>IF(Протокол!N16="","",Протокол!N16)</f>
        <v>2</v>
      </c>
      <c r="L12" s="118">
        <f>IF(Протокол!O16="","",Протокол!O16)</f>
        <v>0</v>
      </c>
      <c r="M12" s="118">
        <f>IF(Протокол!P16="","",Протокол!P16)</f>
        <v>0</v>
      </c>
      <c r="N12" s="118">
        <f>IF(Протокол!Q16="","",Протокол!Q16)</f>
        <v>1</v>
      </c>
      <c r="O12" s="118">
        <f>IF(Протокол!R16="","",Протокол!R16)</f>
        <v>0</v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>
        <f>IF(AND(LEN(C12)&gt;0,AS12&gt;0),Протокол!CU16,"")</f>
        <v>7</v>
      </c>
      <c r="AS12" s="116">
        <f>IF(Протокол!D16="","",Протокол!D16)</f>
        <v>1</v>
      </c>
      <c r="AT12" s="116" t="str">
        <f>IF(Протокол!F16="","",Протокол!F16)</f>
        <v/>
      </c>
      <c r="AU12" s="118" t="str">
        <f>IF(Протокол!CR16="","",Протокол!CR16)</f>
        <v>а</v>
      </c>
      <c r="AV12" s="118" t="str">
        <f>IF(Протокол!CS16="","",Протокол!CS16)</f>
        <v>м</v>
      </c>
      <c r="AW12" s="118">
        <f>IF(Протокол!CT16="","",Протокол!CT16)</f>
        <v>3</v>
      </c>
      <c r="AX12" s="118"/>
    </row>
    <row r="13" spans="1:255" s="116" customFormat="1" x14ac:dyDescent="0.2">
      <c r="A13" s="116">
        <f t="shared" si="0"/>
        <v>1</v>
      </c>
      <c r="B13" s="117">
        <f>IF(Протокол!B17="","",Протокол!B17)</f>
        <v>8</v>
      </c>
      <c r="C13" s="117">
        <f>IF(AND(Протокол!F17="",Протокол!D17=""),"",Протокол!C17)</f>
        <v>80008</v>
      </c>
      <c r="D13" s="118">
        <f>IF(Протокол!G17="","",Протокол!G17)</f>
        <v>0</v>
      </c>
      <c r="E13" s="118">
        <f>IF(Протокол!H17="","",Протокол!H17)</f>
        <v>1</v>
      </c>
      <c r="F13" s="118">
        <f>IF(Протокол!I17="","",Протокол!I17)</f>
        <v>1</v>
      </c>
      <c r="G13" s="118">
        <f>IF(Протокол!J17="","",Протокол!J17)</f>
        <v>1</v>
      </c>
      <c r="H13" s="118">
        <f>IF(Протокол!K17="","",Протокол!K17)</f>
        <v>1</v>
      </c>
      <c r="I13" s="118">
        <f>IF(Протокол!L17="","",Протокол!L17)</f>
        <v>1</v>
      </c>
      <c r="J13" s="118">
        <f>IF(Протокол!M17="","",Протокол!M17)</f>
        <v>1</v>
      </c>
      <c r="K13" s="118">
        <f>IF(Протокол!N17="","",Протокол!N17)</f>
        <v>1</v>
      </c>
      <c r="L13" s="118">
        <f>IF(Протокол!O17="","",Протокол!O17)</f>
        <v>0</v>
      </c>
      <c r="M13" s="118">
        <f>IF(Протокол!P17="","",Протокол!P17)</f>
        <v>0</v>
      </c>
      <c r="N13" s="118">
        <f>IF(Протокол!Q17="","",Протокол!Q17)</f>
        <v>0</v>
      </c>
      <c r="O13" s="118">
        <f>IF(Протокол!R17="","",Протокол!R17)</f>
        <v>0</v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>
        <f>IF(AND(LEN(C13)&gt;0,AS13&gt;0),Протокол!CU17,"")</f>
        <v>7</v>
      </c>
      <c r="AS13" s="116">
        <f>IF(Протокол!D17="","",Протокол!D17)</f>
        <v>2</v>
      </c>
      <c r="AT13" s="116" t="str">
        <f>IF(Протокол!F17="","",Протокол!F17)</f>
        <v/>
      </c>
      <c r="AU13" s="118" t="str">
        <f>IF(Протокол!CR17="","",Протокол!CR17)</f>
        <v>а</v>
      </c>
      <c r="AV13" s="118" t="str">
        <f>IF(Протокол!CS17="","",Протокол!CS17)</f>
        <v>ж</v>
      </c>
      <c r="AW13" s="118">
        <f>IF(Протокол!CT17="","",Протокол!CT17)</f>
        <v>3</v>
      </c>
      <c r="AX13" s="118"/>
    </row>
    <row r="14" spans="1:255" s="116" customFormat="1" x14ac:dyDescent="0.2">
      <c r="A14" s="116">
        <f t="shared" si="0"/>
        <v>1</v>
      </c>
      <c r="B14" s="117">
        <f>IF(Протокол!B18="","",Протокол!B18)</f>
        <v>9</v>
      </c>
      <c r="C14" s="117">
        <f>IF(AND(Протокол!F18="",Протокол!D18=""),"",Протокол!C18)</f>
        <v>80009</v>
      </c>
      <c r="D14" s="118">
        <f>IF(Протокол!G18="","",Протокол!G18)</f>
        <v>0</v>
      </c>
      <c r="E14" s="118">
        <f>IF(Протокол!H18="","",Протокол!H18)</f>
        <v>1</v>
      </c>
      <c r="F14" s="118">
        <f>IF(Протокол!I18="","",Протокол!I18)</f>
        <v>2</v>
      </c>
      <c r="G14" s="118">
        <f>IF(Протокол!J18="","",Протокол!J18)</f>
        <v>1</v>
      </c>
      <c r="H14" s="118">
        <f>IF(Протокол!K18="","",Протокол!K18)</f>
        <v>2</v>
      </c>
      <c r="I14" s="118">
        <f>IF(Протокол!L18="","",Протокол!L18)</f>
        <v>1</v>
      </c>
      <c r="J14" s="118">
        <f>IF(Протокол!M18="","",Протокол!M18)</f>
        <v>0</v>
      </c>
      <c r="K14" s="118">
        <f>IF(Протокол!N18="","",Протокол!N18)</f>
        <v>0</v>
      </c>
      <c r="L14" s="118">
        <f>IF(Протокол!O18="","",Протокол!O18)</f>
        <v>0</v>
      </c>
      <c r="M14" s="118">
        <f>IF(Протокол!P18="","",Протокол!P18)</f>
        <v>0</v>
      </c>
      <c r="N14" s="118">
        <f>IF(Протокол!Q18="","",Протокол!Q18)</f>
        <v>0</v>
      </c>
      <c r="O14" s="118">
        <f>IF(Протокол!R18="","",Протокол!R18)</f>
        <v>0</v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>
        <f>IF(AND(LEN(C14)&gt;0,AS14&gt;0),Протокол!CU18,"")</f>
        <v>7</v>
      </c>
      <c r="AS14" s="116">
        <f>IF(Протокол!D18="","",Протокол!D18)</f>
        <v>1</v>
      </c>
      <c r="AT14" s="116" t="str">
        <f>IF(Протокол!F18="","",Протокол!F18)</f>
        <v/>
      </c>
      <c r="AU14" s="118" t="str">
        <f>IF(Протокол!CR18="","",Протокол!CR18)</f>
        <v>а</v>
      </c>
      <c r="AV14" s="118" t="str">
        <f>IF(Протокол!CS18="","",Протокол!CS18)</f>
        <v>ж</v>
      </c>
      <c r="AW14" s="118">
        <f>IF(Протокол!CT18="","",Протокол!CT18)</f>
        <v>3</v>
      </c>
      <c r="AX14" s="118"/>
    </row>
    <row r="15" spans="1:255" s="116" customFormat="1" x14ac:dyDescent="0.2">
      <c r="A15" s="116">
        <f t="shared" si="0"/>
        <v>1</v>
      </c>
      <c r="B15" s="117">
        <f>IF(Протокол!B19="","",Протокол!B19)</f>
        <v>10</v>
      </c>
      <c r="C15" s="117">
        <f>IF(AND(Протокол!F19="",Протокол!D19=""),"",Протокол!C19)</f>
        <v>80010</v>
      </c>
      <c r="D15" s="118">
        <f>IF(Протокол!G19="","",Протокол!G19)</f>
        <v>1</v>
      </c>
      <c r="E15" s="118">
        <f>IF(Протокол!H19="","",Протокол!H19)</f>
        <v>0</v>
      </c>
      <c r="F15" s="118">
        <f>IF(Протокол!I19="","",Протокол!I19)</f>
        <v>1</v>
      </c>
      <c r="G15" s="118">
        <f>IF(Протокол!J19="","",Протокол!J19)</f>
        <v>1</v>
      </c>
      <c r="H15" s="118">
        <f>IF(Протокол!K19="","",Протокол!K19)</f>
        <v>2</v>
      </c>
      <c r="I15" s="118">
        <f>IF(Протокол!L19="","",Протокол!L19)</f>
        <v>1</v>
      </c>
      <c r="J15" s="118">
        <f>IF(Протокол!M19="","",Протокол!M19)</f>
        <v>1</v>
      </c>
      <c r="K15" s="118">
        <f>IF(Протокол!N19="","",Протокол!N19)</f>
        <v>1</v>
      </c>
      <c r="L15" s="118">
        <f>IF(Протокол!O19="","",Протокол!O19)</f>
        <v>0</v>
      </c>
      <c r="M15" s="118">
        <f>IF(Протокол!P19="","",Протокол!P19)</f>
        <v>0</v>
      </c>
      <c r="N15" s="118">
        <f>IF(Протокол!Q19="","",Протокол!Q19)</f>
        <v>0</v>
      </c>
      <c r="O15" s="118">
        <f>IF(Протокол!R19="","",Протокол!R19)</f>
        <v>1</v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>
        <f>IF(AND(LEN(C15)&gt;0,AS15&gt;0),Протокол!CU19,"")</f>
        <v>9</v>
      </c>
      <c r="AS15" s="116">
        <f>IF(Протокол!D19="","",Протокол!D19)</f>
        <v>2</v>
      </c>
      <c r="AT15" s="116" t="str">
        <f>IF(Протокол!F19="","",Протокол!F19)</f>
        <v/>
      </c>
      <c r="AU15" s="118" t="str">
        <f>IF(Протокол!CR19="","",Протокол!CR19)</f>
        <v>а</v>
      </c>
      <c r="AV15" s="118" t="str">
        <f>IF(Протокол!CS19="","",Протокол!CS19)</f>
        <v>м</v>
      </c>
      <c r="AW15" s="118">
        <f>IF(Протокол!CT19="","",Протокол!CT19)</f>
        <v>4</v>
      </c>
      <c r="AX15" s="118"/>
    </row>
    <row r="16" spans="1:255" s="116" customFormat="1" x14ac:dyDescent="0.2">
      <c r="A16" s="116">
        <f t="shared" si="0"/>
        <v>1</v>
      </c>
      <c r="B16" s="117">
        <f>IF(Протокол!B20="","",Протокол!B20)</f>
        <v>11</v>
      </c>
      <c r="C16" s="117">
        <f>IF(AND(Протокол!F20="",Протокол!D20=""),"",Протокол!C20)</f>
        <v>80011</v>
      </c>
      <c r="D16" s="118">
        <f>IF(Протокол!G20="","",Протокол!G20)</f>
        <v>0</v>
      </c>
      <c r="E16" s="118">
        <f>IF(Протокол!H20="","",Протокол!H20)</f>
        <v>1</v>
      </c>
      <c r="F16" s="118">
        <f>IF(Протокол!I20="","",Протокол!I20)</f>
        <v>2</v>
      </c>
      <c r="G16" s="118">
        <f>IF(Протокол!J20="","",Протокол!J20)</f>
        <v>1</v>
      </c>
      <c r="H16" s="118">
        <f>IF(Протокол!K20="","",Протокол!K20)</f>
        <v>0</v>
      </c>
      <c r="I16" s="118">
        <f>IF(Протокол!L20="","",Протокол!L20)</f>
        <v>1</v>
      </c>
      <c r="J16" s="118">
        <f>IF(Протокол!M20="","",Протокол!M20)</f>
        <v>1</v>
      </c>
      <c r="K16" s="118">
        <f>IF(Протокол!N20="","",Протокол!N20)</f>
        <v>1</v>
      </c>
      <c r="L16" s="118">
        <f>IF(Протокол!O20="","",Протокол!O20)</f>
        <v>0</v>
      </c>
      <c r="M16" s="118">
        <f>IF(Протокол!P20="","",Протокол!P20)</f>
        <v>0</v>
      </c>
      <c r="N16" s="118">
        <f>IF(Протокол!Q20="","",Протокол!Q20)</f>
        <v>0</v>
      </c>
      <c r="O16" s="118">
        <f>IF(Протокол!R20="","",Протокол!R20)</f>
        <v>0</v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>
        <f>IF(AND(LEN(C16)&gt;0,AS16&gt;0),Протокол!CU20,"")</f>
        <v>7</v>
      </c>
      <c r="AS16" s="116">
        <f>IF(Протокол!D20="","",Протокол!D20)</f>
        <v>1</v>
      </c>
      <c r="AT16" s="116" t="str">
        <f>IF(Протокол!F20="","",Протокол!F20)</f>
        <v/>
      </c>
      <c r="AU16" s="118" t="str">
        <f>IF(Протокол!CR20="","",Протокол!CR20)</f>
        <v>а</v>
      </c>
      <c r="AV16" s="118" t="str">
        <f>IF(Протокол!CS20="","",Протокол!CS20)</f>
        <v>м</v>
      </c>
      <c r="AW16" s="118">
        <f>IF(Протокол!CT20="","",Протокол!CT20)</f>
        <v>4</v>
      </c>
      <c r="AX16" s="118"/>
    </row>
    <row r="17" spans="1:50" s="116" customFormat="1" x14ac:dyDescent="0.2">
      <c r="A17" s="116">
        <f t="shared" si="0"/>
        <v>1</v>
      </c>
      <c r="B17" s="117">
        <f>IF(Протокол!B21="","",Протокол!B21)</f>
        <v>12</v>
      </c>
      <c r="C17" s="117">
        <f>IF(AND(Протокол!F21="",Протокол!D21=""),"",Протокол!C21)</f>
        <v>80012</v>
      </c>
      <c r="D17" s="118">
        <f>IF(Протокол!G21="","",Протокол!G21)</f>
        <v>0</v>
      </c>
      <c r="E17" s="118">
        <f>IF(Протокол!H21="","",Протокол!H21)</f>
        <v>1</v>
      </c>
      <c r="F17" s="118">
        <f>IF(Протокол!I21="","",Протокол!I21)</f>
        <v>2</v>
      </c>
      <c r="G17" s="118">
        <f>IF(Протокол!J21="","",Протокол!J21)</f>
        <v>1</v>
      </c>
      <c r="H17" s="118">
        <f>IF(Протокол!K21="","",Протокол!K21)</f>
        <v>1</v>
      </c>
      <c r="I17" s="118">
        <f>IF(Протокол!L21="","",Протокол!L21)</f>
        <v>1</v>
      </c>
      <c r="J17" s="118">
        <f>IF(Протокол!M21="","",Протокол!M21)</f>
        <v>1</v>
      </c>
      <c r="K17" s="118">
        <f>IF(Протокол!N21="","",Протокол!N21)</f>
        <v>0</v>
      </c>
      <c r="L17" s="118">
        <f>IF(Протокол!O21="","",Протокол!O21)</f>
        <v>0</v>
      </c>
      <c r="M17" s="118">
        <f>IF(Протокол!P21="","",Протокол!P21)</f>
        <v>0</v>
      </c>
      <c r="N17" s="118">
        <f>IF(Протокол!Q21="","",Протокол!Q21)</f>
        <v>0</v>
      </c>
      <c r="O17" s="118">
        <f>IF(Протокол!R21="","",Протокол!R21)</f>
        <v>0</v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>
        <f>IF(AND(LEN(C17)&gt;0,AS17&gt;0),Протокол!CU21,"")</f>
        <v>7</v>
      </c>
      <c r="AS17" s="116">
        <f>IF(Протокол!D21="","",Протокол!D21)</f>
        <v>2</v>
      </c>
      <c r="AT17" s="116" t="str">
        <f>IF(Протокол!F21="","",Протокол!F21)</f>
        <v/>
      </c>
      <c r="AU17" s="118" t="str">
        <f>IF(Протокол!CR21="","",Протокол!CR21)</f>
        <v>а</v>
      </c>
      <c r="AV17" s="118" t="str">
        <f>IF(Протокол!CS21="","",Протокол!CS21)</f>
        <v>ж</v>
      </c>
      <c r="AW17" s="118">
        <f>IF(Протокол!CT21="","",Протокол!CT21)</f>
        <v>3</v>
      </c>
      <c r="AX17" s="118"/>
    </row>
    <row r="18" spans="1:50" s="116" customFormat="1" x14ac:dyDescent="0.2">
      <c r="A18" s="116">
        <f t="shared" si="0"/>
        <v>1</v>
      </c>
      <c r="B18" s="117">
        <f>IF(Протокол!B22="","",Протокол!B22)</f>
        <v>13</v>
      </c>
      <c r="C18" s="117">
        <f>IF(AND(Протокол!F22="",Протокол!D22=""),"",Протокол!C22)</f>
        <v>80013</v>
      </c>
      <c r="D18" s="118">
        <f>IF(Протокол!G22="","",Протокол!G22)</f>
        <v>0</v>
      </c>
      <c r="E18" s="118">
        <f>IF(Протокол!H22="","",Протокол!H22)</f>
        <v>1</v>
      </c>
      <c r="F18" s="118">
        <f>IF(Протокол!I22="","",Протокол!I22)</f>
        <v>2</v>
      </c>
      <c r="G18" s="118">
        <f>IF(Протокол!J22="","",Протокол!J22)</f>
        <v>0</v>
      </c>
      <c r="H18" s="118">
        <f>IF(Протокол!K22="","",Протокол!K22)</f>
        <v>2</v>
      </c>
      <c r="I18" s="118">
        <f>IF(Протокол!L22="","",Протокол!L22)</f>
        <v>1</v>
      </c>
      <c r="J18" s="118">
        <f>IF(Протокол!M22="","",Протокол!M22)</f>
        <v>1</v>
      </c>
      <c r="K18" s="118">
        <f>IF(Протокол!N22="","",Протокол!N22)</f>
        <v>0</v>
      </c>
      <c r="L18" s="118">
        <f>IF(Протокол!O22="","",Протокол!O22)</f>
        <v>0</v>
      </c>
      <c r="M18" s="118">
        <f>IF(Протокол!P22="","",Протокол!P22)</f>
        <v>0</v>
      </c>
      <c r="N18" s="118">
        <f>IF(Протокол!Q22="","",Протокол!Q22)</f>
        <v>0</v>
      </c>
      <c r="O18" s="118">
        <f>IF(Протокол!R22="","",Протокол!R22)</f>
        <v>0</v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>
        <f>IF(AND(LEN(C18)&gt;0,AS18&gt;0),Протокол!CU22,"")</f>
        <v>7</v>
      </c>
      <c r="AS18" s="116">
        <f>IF(Протокол!D22="","",Протокол!D22)</f>
        <v>1</v>
      </c>
      <c r="AT18" s="116" t="str">
        <f>IF(Протокол!F22="","",Протокол!F22)</f>
        <v/>
      </c>
      <c r="AU18" s="118" t="str">
        <f>IF(Протокол!CR22="","",Протокол!CR22)</f>
        <v>а</v>
      </c>
      <c r="AV18" s="118" t="str">
        <f>IF(Протокол!CS22="","",Протокол!CS22)</f>
        <v>м</v>
      </c>
      <c r="AW18" s="118">
        <f>IF(Протокол!CT22="","",Протокол!CT22)</f>
        <v>3</v>
      </c>
      <c r="AX18" s="118"/>
    </row>
    <row r="19" spans="1:50" s="116" customFormat="1" x14ac:dyDescent="0.2">
      <c r="A19" s="116">
        <f t="shared" si="0"/>
        <v>1</v>
      </c>
      <c r="B19" s="117">
        <f>IF(Протокол!B23="","",Протокол!B23)</f>
        <v>14</v>
      </c>
      <c r="C19" s="117">
        <f>IF(AND(Протокол!F23="",Протокол!D23=""),"",Протокол!C23)</f>
        <v>80014</v>
      </c>
      <c r="D19" s="118">
        <f>IF(Протокол!G23="","",Протокол!G23)</f>
        <v>1</v>
      </c>
      <c r="E19" s="118">
        <f>IF(Протокол!H23="","",Протокол!H23)</f>
        <v>1</v>
      </c>
      <c r="F19" s="118">
        <f>IF(Протокол!I23="","",Протокол!I23)</f>
        <v>2</v>
      </c>
      <c r="G19" s="118">
        <f>IF(Протокол!J23="","",Протокол!J23)</f>
        <v>1</v>
      </c>
      <c r="H19" s="118">
        <f>IF(Протокол!K23="","",Протокол!K23)</f>
        <v>1</v>
      </c>
      <c r="I19" s="118">
        <f>IF(Протокол!L23="","",Протокол!L23)</f>
        <v>1</v>
      </c>
      <c r="J19" s="118">
        <f>IF(Протокол!M23="","",Протокол!M23)</f>
        <v>0</v>
      </c>
      <c r="K19" s="118">
        <f>IF(Протокол!N23="","",Протокол!N23)</f>
        <v>0</v>
      </c>
      <c r="L19" s="118">
        <f>IF(Протокол!O23="","",Протокол!O23)</f>
        <v>0</v>
      </c>
      <c r="M19" s="118">
        <f>IF(Протокол!P23="","",Протокол!P23)</f>
        <v>0</v>
      </c>
      <c r="N19" s="118">
        <f>IF(Протокол!Q23="","",Протокол!Q23)</f>
        <v>0</v>
      </c>
      <c r="O19" s="118">
        <f>IF(Протокол!R23="","",Протокол!R23)</f>
        <v>0</v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>
        <f>IF(AND(LEN(C19)&gt;0,AS19&gt;0),Протокол!CU23,"")</f>
        <v>7</v>
      </c>
      <c r="AS19" s="116">
        <f>IF(Протокол!D23="","",Протокол!D23)</f>
        <v>2</v>
      </c>
      <c r="AT19" s="116" t="str">
        <f>IF(Протокол!F23="","",Протокол!F23)</f>
        <v/>
      </c>
      <c r="AU19" s="118" t="str">
        <f>IF(Протокол!CR23="","",Протокол!CR23)</f>
        <v>а</v>
      </c>
      <c r="AV19" s="118" t="str">
        <f>IF(Протокол!CS23="","",Протокол!CS23)</f>
        <v>м</v>
      </c>
      <c r="AW19" s="118">
        <f>IF(Протокол!CT23="","",Протокол!CT23)</f>
        <v>3</v>
      </c>
      <c r="AX19" s="118"/>
    </row>
    <row r="20" spans="1:50" s="116" customFormat="1" x14ac:dyDescent="0.2">
      <c r="A20" s="116">
        <f t="shared" si="0"/>
        <v>1</v>
      </c>
      <c r="B20" s="117">
        <f>IF(Протокол!B24="","",Протокол!B24)</f>
        <v>15</v>
      </c>
      <c r="C20" s="117">
        <f>IF(AND(Протокол!F24="",Протокол!D24=""),"",Протокол!C24)</f>
        <v>80015</v>
      </c>
      <c r="D20" s="118">
        <f>IF(Протокол!G24="","",Протокол!G24)</f>
        <v>1</v>
      </c>
      <c r="E20" s="118">
        <f>IF(Протокол!H24="","",Протокол!H24)</f>
        <v>0</v>
      </c>
      <c r="F20" s="118">
        <f>IF(Протокол!I24="","",Протокол!I24)</f>
        <v>1</v>
      </c>
      <c r="G20" s="118">
        <f>IF(Протокол!J24="","",Протокол!J24)</f>
        <v>0</v>
      </c>
      <c r="H20" s="118">
        <f>IF(Протокол!K24="","",Протокол!K24)</f>
        <v>2</v>
      </c>
      <c r="I20" s="118">
        <f>IF(Протокол!L24="","",Протокол!L24)</f>
        <v>1</v>
      </c>
      <c r="J20" s="118">
        <f>IF(Протокол!M24="","",Протокол!M24)</f>
        <v>1</v>
      </c>
      <c r="K20" s="118">
        <f>IF(Протокол!N24="","",Протокол!N24)</f>
        <v>2</v>
      </c>
      <c r="L20" s="118">
        <f>IF(Протокол!O24="","",Протокол!O24)</f>
        <v>0</v>
      </c>
      <c r="M20" s="118">
        <f>IF(Протокол!P24="","",Протокол!P24)</f>
        <v>0</v>
      </c>
      <c r="N20" s="118">
        <f>IF(Протокол!Q24="","",Протокол!Q24)</f>
        <v>0</v>
      </c>
      <c r="O20" s="118">
        <f>IF(Протокол!R24="","",Протокол!R24)</f>
        <v>0</v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>
        <f>IF(AND(LEN(C20)&gt;0,AS20&gt;0),Протокол!CU24,"")</f>
        <v>8</v>
      </c>
      <c r="AS20" s="116">
        <f>IF(Протокол!D24="","",Протокол!D24)</f>
        <v>1</v>
      </c>
      <c r="AT20" s="116" t="str">
        <f>IF(Протокол!F24="","",Протокол!F24)</f>
        <v/>
      </c>
      <c r="AU20" s="118" t="str">
        <f>IF(Протокол!CR24="","",Протокол!CR24)</f>
        <v>а</v>
      </c>
      <c r="AV20" s="118" t="str">
        <f>IF(Протокол!CS24="","",Протокол!CS24)</f>
        <v>м</v>
      </c>
      <c r="AW20" s="118">
        <f>IF(Протокол!CT24="","",Протокол!CT24)</f>
        <v>4</v>
      </c>
      <c r="AX20" s="118"/>
    </row>
    <row r="21" spans="1:50" s="116" customFormat="1" x14ac:dyDescent="0.2">
      <c r="A21" s="116">
        <f t="shared" si="0"/>
        <v>1</v>
      </c>
      <c r="B21" s="117">
        <f>IF(Протокол!B25="","",Протокол!B25)</f>
        <v>16</v>
      </c>
      <c r="C21" s="117">
        <f>IF(AND(Протокол!F25="",Протокол!D25=""),"",Протокол!C25)</f>
        <v>80016</v>
      </c>
      <c r="D21" s="118">
        <f>IF(Протокол!G25="","",Протокол!G25)</f>
        <v>0</v>
      </c>
      <c r="E21" s="118">
        <f>IF(Протокол!H25="","",Протокол!H25)</f>
        <v>1</v>
      </c>
      <c r="F21" s="118">
        <f>IF(Протокол!I25="","",Протокол!I25)</f>
        <v>2</v>
      </c>
      <c r="G21" s="118">
        <f>IF(Протокол!J25="","",Протокол!J25)</f>
        <v>1</v>
      </c>
      <c r="H21" s="118">
        <f>IF(Протокол!K25="","",Протокол!K25)</f>
        <v>1</v>
      </c>
      <c r="I21" s="118">
        <f>IF(Протокол!L25="","",Протокол!L25)</f>
        <v>1</v>
      </c>
      <c r="J21" s="118">
        <f>IF(Протокол!M25="","",Протокол!M25)</f>
        <v>1</v>
      </c>
      <c r="K21" s="118">
        <f>IF(Протокол!N25="","",Протокол!N25)</f>
        <v>0</v>
      </c>
      <c r="L21" s="118">
        <f>IF(Протокол!O25="","",Протокол!O25)</f>
        <v>0</v>
      </c>
      <c r="M21" s="118">
        <f>IF(Протокол!P25="","",Протокол!P25)</f>
        <v>0</v>
      </c>
      <c r="N21" s="118">
        <f>IF(Протокол!Q25="","",Протокол!Q25)</f>
        <v>0</v>
      </c>
      <c r="O21" s="118">
        <f>IF(Протокол!R25="","",Протокол!R25)</f>
        <v>0</v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>
        <f>IF(AND(LEN(C21)&gt;0,AS21&gt;0),Протокол!CU25,"")</f>
        <v>7</v>
      </c>
      <c r="AS21" s="116">
        <f>IF(Протокол!D25="","",Протокол!D25)</f>
        <v>2</v>
      </c>
      <c r="AT21" s="116" t="str">
        <f>IF(Протокол!F25="","",Протокол!F25)</f>
        <v/>
      </c>
      <c r="AU21" s="118" t="str">
        <f>IF(Протокол!CR25="","",Протокол!CR25)</f>
        <v>а</v>
      </c>
      <c r="AV21" s="118" t="str">
        <f>IF(Протокол!CS25="","",Протокол!CS25)</f>
        <v>м</v>
      </c>
      <c r="AW21" s="118">
        <f>IF(Протокол!CT25="","",Протокол!CT25)</f>
        <v>3</v>
      </c>
      <c r="AX21" s="118"/>
    </row>
    <row r="22" spans="1:50" s="116" customFormat="1" x14ac:dyDescent="0.2">
      <c r="A22" s="116">
        <f t="shared" si="0"/>
        <v>1</v>
      </c>
      <c r="B22" s="117">
        <f>IF(Протокол!B26="","",Протокол!B26)</f>
        <v>17</v>
      </c>
      <c r="C22" s="117">
        <f>IF(AND(Протокол!F26="",Протокол!D26=""),"",Протокол!C26)</f>
        <v>80017</v>
      </c>
      <c r="D22" s="118">
        <f>IF(Протокол!G26="","",Протокол!G26)</f>
        <v>1</v>
      </c>
      <c r="E22" s="118">
        <f>IF(Протокол!H26="","",Протокол!H26)</f>
        <v>1</v>
      </c>
      <c r="F22" s="118">
        <f>IF(Протокол!I26="","",Протокол!I26)</f>
        <v>2</v>
      </c>
      <c r="G22" s="118">
        <f>IF(Протокол!J26="","",Протокол!J26)</f>
        <v>1</v>
      </c>
      <c r="H22" s="118">
        <f>IF(Протокол!K26="","",Протокол!K26)</f>
        <v>2</v>
      </c>
      <c r="I22" s="118">
        <f>IF(Протокол!L26="","",Протокол!L26)</f>
        <v>1</v>
      </c>
      <c r="J22" s="118">
        <f>IF(Протокол!M26="","",Протокол!M26)</f>
        <v>0</v>
      </c>
      <c r="K22" s="118">
        <f>IF(Протокол!N26="","",Протокол!N26)</f>
        <v>0</v>
      </c>
      <c r="L22" s="118">
        <f>IF(Протокол!O26="","",Протокол!O26)</f>
        <v>0</v>
      </c>
      <c r="M22" s="118">
        <f>IF(Протокол!P26="","",Протокол!P26)</f>
        <v>0</v>
      </c>
      <c r="N22" s="118">
        <f>IF(Протокол!Q26="","",Протокол!Q26)</f>
        <v>0</v>
      </c>
      <c r="O22" s="118">
        <f>IF(Протокол!R26="","",Протокол!R26)</f>
        <v>0</v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>
        <f>IF(AND(LEN(C22)&gt;0,AS22&gt;0),Протокол!CU26,"")</f>
        <v>8</v>
      </c>
      <c r="AS22" s="116">
        <f>IF(Протокол!D26="","",Протокол!D26)</f>
        <v>1</v>
      </c>
      <c r="AT22" s="116" t="str">
        <f>IF(Протокол!F26="","",Протокол!F26)</f>
        <v/>
      </c>
      <c r="AU22" s="118" t="str">
        <f>IF(Протокол!CR26="","",Протокол!CR26)</f>
        <v>а</v>
      </c>
      <c r="AV22" s="118" t="str">
        <f>IF(Протокол!CS26="","",Протокол!CS26)</f>
        <v>ж</v>
      </c>
      <c r="AW22" s="118">
        <f>IF(Протокол!CT26="","",Протокол!CT26)</f>
        <v>3</v>
      </c>
      <c r="AX22" s="118"/>
    </row>
    <row r="23" spans="1:50" s="116" customFormat="1" x14ac:dyDescent="0.2">
      <c r="A23" s="116">
        <f t="shared" si="0"/>
        <v>1</v>
      </c>
      <c r="B23" s="117">
        <f>IF(Протокол!B27="","",Протокол!B27)</f>
        <v>18</v>
      </c>
      <c r="C23" s="117">
        <f>IF(AND(Протокол!F27="",Протокол!D27=""),"",Протокол!C27)</f>
        <v>80018</v>
      </c>
      <c r="D23" s="118">
        <f>IF(Протокол!G27="","",Протокол!G27)</f>
        <v>1</v>
      </c>
      <c r="E23" s="118">
        <f>IF(Протокол!H27="","",Протокол!H27)</f>
        <v>1</v>
      </c>
      <c r="F23" s="118">
        <f>IF(Протокол!I27="","",Протокол!I27)</f>
        <v>2</v>
      </c>
      <c r="G23" s="118">
        <f>IF(Протокол!J27="","",Протокол!J27)</f>
        <v>0</v>
      </c>
      <c r="H23" s="118">
        <f>IF(Протокол!K27="","",Протокол!K27)</f>
        <v>2</v>
      </c>
      <c r="I23" s="118">
        <f>IF(Протокол!L27="","",Протокол!L27)</f>
        <v>1</v>
      </c>
      <c r="J23" s="118">
        <f>IF(Протокол!M27="","",Протокол!M27)</f>
        <v>0</v>
      </c>
      <c r="K23" s="118">
        <f>IF(Протокол!N27="","",Протокол!N27)</f>
        <v>0</v>
      </c>
      <c r="L23" s="118">
        <f>IF(Протокол!O27="","",Протокол!O27)</f>
        <v>0</v>
      </c>
      <c r="M23" s="118">
        <f>IF(Протокол!P27="","",Протокол!P27)</f>
        <v>0</v>
      </c>
      <c r="N23" s="118">
        <f>IF(Протокол!Q27="","",Протокол!Q27)</f>
        <v>0</v>
      </c>
      <c r="O23" s="118">
        <f>IF(Протокол!R27="","",Протокол!R27)</f>
        <v>0</v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>
        <f>IF(AND(LEN(C23)&gt;0,AS23&gt;0),Протокол!CU27,"")</f>
        <v>7</v>
      </c>
      <c r="AS23" s="116">
        <f>IF(Протокол!D27="","",Протокол!D27)</f>
        <v>2</v>
      </c>
      <c r="AT23" s="116" t="str">
        <f>IF(Протокол!F27="","",Протокол!F27)</f>
        <v/>
      </c>
      <c r="AU23" s="118" t="str">
        <f>IF(Протокол!CR27="","",Протокол!CR27)</f>
        <v>а</v>
      </c>
      <c r="AV23" s="118" t="str">
        <f>IF(Протокол!CS27="","",Протокол!CS27)</f>
        <v>м</v>
      </c>
      <c r="AW23" s="118">
        <f>IF(Протокол!CT27="","",Протокол!CT27)</f>
        <v>3</v>
      </c>
      <c r="AX23" s="118"/>
    </row>
    <row r="24" spans="1:50" s="116" customFormat="1" x14ac:dyDescent="0.2">
      <c r="A24" s="116">
        <f t="shared" si="0"/>
        <v>1</v>
      </c>
      <c r="B24" s="117">
        <f>IF(Протокол!B28="","",Протокол!B28)</f>
        <v>19</v>
      </c>
      <c r="C24" s="117">
        <f>IF(AND(Протокол!F28="",Протокол!D28=""),"",Протокол!C28)</f>
        <v>80019</v>
      </c>
      <c r="D24" s="118">
        <f>IF(Протокол!G28="","",Протокол!G28)</f>
        <v>0</v>
      </c>
      <c r="E24" s="118">
        <f>IF(Протокол!H28="","",Протокол!H28)</f>
        <v>1</v>
      </c>
      <c r="F24" s="118">
        <f>IF(Протокол!I28="","",Протокол!I28)</f>
        <v>2</v>
      </c>
      <c r="G24" s="118">
        <f>IF(Протокол!J28="","",Протокол!J28)</f>
        <v>1</v>
      </c>
      <c r="H24" s="118">
        <f>IF(Протокол!K28="","",Протокол!K28)</f>
        <v>2</v>
      </c>
      <c r="I24" s="118">
        <f>IF(Протокол!L28="","",Протокол!L28)</f>
        <v>1</v>
      </c>
      <c r="J24" s="118">
        <f>IF(Протокол!M28="","",Протокол!M28)</f>
        <v>0</v>
      </c>
      <c r="K24" s="118">
        <f>IF(Протокол!N28="","",Протокол!N28)</f>
        <v>0</v>
      </c>
      <c r="L24" s="118">
        <f>IF(Протокол!O28="","",Протокол!O28)</f>
        <v>0</v>
      </c>
      <c r="M24" s="118">
        <f>IF(Протокол!P28="","",Протокол!P28)</f>
        <v>0</v>
      </c>
      <c r="N24" s="118">
        <f>IF(Протокол!Q28="","",Протокол!Q28)</f>
        <v>0</v>
      </c>
      <c r="O24" s="118">
        <f>IF(Протокол!R28="","",Протокол!R28)</f>
        <v>0</v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>
        <f>IF(AND(LEN(C24)&gt;0,AS24&gt;0),Протокол!CU28,"")</f>
        <v>7</v>
      </c>
      <c r="AS24" s="116">
        <f>IF(Протокол!D28="","",Протокол!D28)</f>
        <v>1</v>
      </c>
      <c r="AT24" s="116" t="str">
        <f>IF(Протокол!F28="","",Протокол!F28)</f>
        <v/>
      </c>
      <c r="AU24" s="118" t="str">
        <f>IF(Протокол!CR28="","",Протокол!CR28)</f>
        <v>а</v>
      </c>
      <c r="AV24" s="118" t="str">
        <f>IF(Протокол!CS28="","",Протокол!CS28)</f>
        <v>ж</v>
      </c>
      <c r="AW24" s="118">
        <f>IF(Протокол!CT28="","",Протокол!CT28)</f>
        <v>4</v>
      </c>
      <c r="AX24" s="118"/>
    </row>
    <row r="25" spans="1:50" s="116" customFormat="1" x14ac:dyDescent="0.2">
      <c r="A25" s="116">
        <f t="shared" si="0"/>
        <v>1</v>
      </c>
      <c r="B25" s="117">
        <f>IF(Протокол!B29="","",Протокол!B29)</f>
        <v>20</v>
      </c>
      <c r="C25" s="117">
        <f>IF(AND(Протокол!F29="",Протокол!D29=""),"",Протокол!C29)</f>
        <v>80020</v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>отсутствовал</v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1</v>
      </c>
      <c r="B26" s="117">
        <f>IF(Протокол!B30="","",Протокол!B30)</f>
        <v>21</v>
      </c>
      <c r="C26" s="117">
        <f>IF(AND(Протокол!F30="",Протокол!D30=""),"",Протокол!C30)</f>
        <v>80021</v>
      </c>
      <c r="D26" s="118">
        <f>IF(Протокол!G30="","",Протокол!G30)</f>
        <v>0</v>
      </c>
      <c r="E26" s="118">
        <f>IF(Протокол!H30="","",Протокол!H30)</f>
        <v>1</v>
      </c>
      <c r="F26" s="118">
        <f>IF(Протокол!I30="","",Протокол!I30)</f>
        <v>2</v>
      </c>
      <c r="G26" s="118">
        <f>IF(Протокол!J30="","",Протокол!J30)</f>
        <v>1</v>
      </c>
      <c r="H26" s="118">
        <f>IF(Протокол!K30="","",Протокол!K30)</f>
        <v>2</v>
      </c>
      <c r="I26" s="118">
        <f>IF(Протокол!L30="","",Протокол!L30)</f>
        <v>1</v>
      </c>
      <c r="J26" s="118">
        <f>IF(Протокол!M30="","",Протокол!M30)</f>
        <v>0</v>
      </c>
      <c r="K26" s="118">
        <f>IF(Протокол!N30="","",Протокол!N30)</f>
        <v>0</v>
      </c>
      <c r="L26" s="118">
        <f>IF(Протокол!O30="","",Протокол!O30)</f>
        <v>0</v>
      </c>
      <c r="M26" s="118">
        <f>IF(Протокол!P30="","",Протокол!P30)</f>
        <v>0</v>
      </c>
      <c r="N26" s="118">
        <f>IF(Протокол!Q30="","",Протокол!Q30)</f>
        <v>0</v>
      </c>
      <c r="O26" s="118">
        <f>IF(Протокол!R30="","",Протокол!R30)</f>
        <v>0</v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>
        <f>IF(AND(LEN(C26)&gt;0,AS26&gt;0),Протокол!CU30,"")</f>
        <v>7</v>
      </c>
      <c r="AS26" s="116">
        <f>IF(Протокол!D30="","",Протокол!D30)</f>
        <v>1</v>
      </c>
      <c r="AT26" s="116" t="str">
        <f>IF(Протокол!F30="","",Протокол!F30)</f>
        <v/>
      </c>
      <c r="AU26" s="118" t="str">
        <f>IF(Протокол!CR30="","",Протокол!CR30)</f>
        <v>а</v>
      </c>
      <c r="AV26" s="118" t="str">
        <f>IF(Протокол!CS30="","",Протокол!CS30)</f>
        <v>м</v>
      </c>
      <c r="AW26" s="118">
        <f>IF(Протокол!CT30="","",Протокол!CT30)</f>
        <v>3</v>
      </c>
      <c r="AX26" s="118"/>
    </row>
    <row r="27" spans="1:50" s="116" customFormat="1" x14ac:dyDescent="0.2">
      <c r="A27" s="116">
        <f t="shared" si="0"/>
        <v>1</v>
      </c>
      <c r="B27" s="117">
        <f>IF(Протокол!B31="","",Протокол!B31)</f>
        <v>22</v>
      </c>
      <c r="C27" s="117">
        <f>IF(AND(Протокол!F31="",Протокол!D31=""),"",Протокол!C31)</f>
        <v>80022</v>
      </c>
      <c r="D27" s="118">
        <f>IF(Протокол!G31="","",Протокол!G31)</f>
        <v>0</v>
      </c>
      <c r="E27" s="118">
        <f>IF(Протокол!H31="","",Протокол!H31)</f>
        <v>1</v>
      </c>
      <c r="F27" s="118">
        <f>IF(Протокол!I31="","",Протокол!I31)</f>
        <v>2</v>
      </c>
      <c r="G27" s="118">
        <f>IF(Протокол!J31="","",Протокол!J31)</f>
        <v>0</v>
      </c>
      <c r="H27" s="118">
        <f>IF(Протокол!K31="","",Протокол!K31)</f>
        <v>1</v>
      </c>
      <c r="I27" s="118">
        <f>IF(Протокол!L31="","",Протокол!L31)</f>
        <v>1</v>
      </c>
      <c r="J27" s="118">
        <f>IF(Протокол!M31="","",Протокол!M31)</f>
        <v>1</v>
      </c>
      <c r="K27" s="118">
        <f>IF(Протокол!N31="","",Протокол!N31)</f>
        <v>1</v>
      </c>
      <c r="L27" s="118">
        <f>IF(Протокол!O31="","",Протокол!O31)</f>
        <v>0</v>
      </c>
      <c r="M27" s="118">
        <f>IF(Протокол!P31="","",Протокол!P31)</f>
        <v>0</v>
      </c>
      <c r="N27" s="118">
        <f>IF(Протокол!Q31="","",Протокол!Q31)</f>
        <v>0</v>
      </c>
      <c r="O27" s="118">
        <f>IF(Протокол!R31="","",Протокол!R31)</f>
        <v>0</v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>
        <f>IF(AND(LEN(C27)&gt;0,AS27&gt;0),Протокол!CU31,"")</f>
        <v>7</v>
      </c>
      <c r="AS27" s="116">
        <f>IF(Протокол!D31="","",Протокол!D31)</f>
        <v>2</v>
      </c>
      <c r="AT27" s="116" t="str">
        <f>IF(Протокол!F31="","",Протокол!F31)</f>
        <v/>
      </c>
      <c r="AU27" s="118" t="str">
        <f>IF(Протокол!CR31="","",Протокол!CR31)</f>
        <v>а</v>
      </c>
      <c r="AV27" s="118" t="str">
        <f>IF(Протокол!CS31="","",Протокол!CS31)</f>
        <v>м</v>
      </c>
      <c r="AW27" s="118">
        <f>IF(Протокол!CT31="","",Протокол!CT31)</f>
        <v>4</v>
      </c>
      <c r="AX27" s="118"/>
    </row>
    <row r="28" spans="1:50" s="116" customFormat="1" x14ac:dyDescent="0.2">
      <c r="A28" s="116">
        <f t="shared" si="0"/>
        <v>1</v>
      </c>
      <c r="B28" s="117">
        <f>IF(Протокол!B32="","",Протокол!B32)</f>
        <v>23</v>
      </c>
      <c r="C28" s="117">
        <f>IF(AND(Протокол!F32="",Протокол!D32=""),"",Протокол!C32)</f>
        <v>80023</v>
      </c>
      <c r="D28" s="118">
        <f>IF(Протокол!G32="","",Протокол!G32)</f>
        <v>1</v>
      </c>
      <c r="E28" s="118">
        <f>IF(Протокол!H32="","",Протокол!H32)</f>
        <v>1</v>
      </c>
      <c r="F28" s="118">
        <f>IF(Протокол!I32="","",Протокол!I32)</f>
        <v>1</v>
      </c>
      <c r="G28" s="118">
        <f>IF(Протокол!J32="","",Протокол!J32)</f>
        <v>1</v>
      </c>
      <c r="H28" s="118">
        <f>IF(Протокол!K32="","",Протокол!K32)</f>
        <v>2</v>
      </c>
      <c r="I28" s="118">
        <f>IF(Протокол!L32="","",Протокол!L32)</f>
        <v>1</v>
      </c>
      <c r="J28" s="118">
        <f>IF(Протокол!M32="","",Протокол!M32)</f>
        <v>1</v>
      </c>
      <c r="K28" s="118">
        <f>IF(Протокол!N32="","",Протокол!N32)</f>
        <v>0</v>
      </c>
      <c r="L28" s="118">
        <f>IF(Протокол!O32="","",Протокол!O32)</f>
        <v>0</v>
      </c>
      <c r="M28" s="118">
        <f>IF(Протокол!P32="","",Протокол!P32)</f>
        <v>3</v>
      </c>
      <c r="N28" s="118">
        <f>IF(Протокол!Q32="","",Протокол!Q32)</f>
        <v>1</v>
      </c>
      <c r="O28" s="118">
        <f>IF(Протокол!R32="","",Протокол!R32)</f>
        <v>2</v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>
        <f>IF(AND(LEN(C28)&gt;0,AS28&gt;0),Протокол!CU32,"")</f>
        <v>14</v>
      </c>
      <c r="AS28" s="116">
        <f>IF(Протокол!D32="","",Протокол!D32)</f>
        <v>1</v>
      </c>
      <c r="AT28" s="116" t="str">
        <f>IF(Протокол!F32="","",Протокол!F32)</f>
        <v/>
      </c>
      <c r="AU28" s="118" t="str">
        <f>IF(Протокол!CR32="","",Протокол!CR32)</f>
        <v>б</v>
      </c>
      <c r="AV28" s="118" t="str">
        <f>IF(Протокол!CS32="","",Протокол!CS32)</f>
        <v>м</v>
      </c>
      <c r="AW28" s="118">
        <f>IF(Протокол!CT32="","",Протокол!CT32)</f>
        <v>4</v>
      </c>
      <c r="AX28" s="118"/>
    </row>
    <row r="29" spans="1:50" s="116" customFormat="1" x14ac:dyDescent="0.2">
      <c r="A29" s="116">
        <f t="shared" si="0"/>
        <v>1</v>
      </c>
      <c r="B29" s="117">
        <f>IF(Протокол!B33="","",Протокол!B33)</f>
        <v>24</v>
      </c>
      <c r="C29" s="117">
        <f>IF(AND(Протокол!F33="",Протокол!D33=""),"",Протокол!C33)</f>
        <v>80024</v>
      </c>
      <c r="D29" s="118">
        <f>IF(Протокол!G33="","",Протокол!G33)</f>
        <v>0</v>
      </c>
      <c r="E29" s="118">
        <f>IF(Протокол!H33="","",Протокол!H33)</f>
        <v>1</v>
      </c>
      <c r="F29" s="118">
        <f>IF(Протокол!I33="","",Протокол!I33)</f>
        <v>2</v>
      </c>
      <c r="G29" s="118">
        <f>IF(Протокол!J33="","",Протокол!J33)</f>
        <v>1</v>
      </c>
      <c r="H29" s="118">
        <f>IF(Протокол!K33="","",Протокол!K33)</f>
        <v>1</v>
      </c>
      <c r="I29" s="118">
        <f>IF(Протокол!L33="","",Протокол!L33)</f>
        <v>0</v>
      </c>
      <c r="J29" s="118">
        <f>IF(Протокол!M33="","",Протокол!M33)</f>
        <v>1</v>
      </c>
      <c r="K29" s="118">
        <f>IF(Протокол!N33="","",Протокол!N33)</f>
        <v>2</v>
      </c>
      <c r="L29" s="118">
        <f>IF(Протокол!O33="","",Протокол!O33)</f>
        <v>2</v>
      </c>
      <c r="M29" s="118">
        <f>IF(Протокол!P33="","",Протокол!P33)</f>
        <v>3</v>
      </c>
      <c r="N29" s="118">
        <f>IF(Протокол!Q33="","",Протокол!Q33)</f>
        <v>2</v>
      </c>
      <c r="O29" s="118">
        <f>IF(Протокол!R33="","",Протокол!R33)</f>
        <v>0</v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>
        <f>IF(AND(LEN(C29)&gt;0,AS29&gt;0),Протокол!CU33,"")</f>
        <v>15</v>
      </c>
      <c r="AS29" s="116">
        <f>IF(Протокол!D33="","",Протокол!D33)</f>
        <v>2</v>
      </c>
      <c r="AT29" s="116" t="str">
        <f>IF(Протокол!F33="","",Протокол!F33)</f>
        <v/>
      </c>
      <c r="AU29" s="118" t="str">
        <f>IF(Протокол!CR33="","",Протокол!CR33)</f>
        <v>б</v>
      </c>
      <c r="AV29" s="118" t="str">
        <f>IF(Протокол!CS33="","",Протокол!CS33)</f>
        <v>ж</v>
      </c>
      <c r="AW29" s="118">
        <f>IF(Протокол!CT33="","",Протокол!CT33)</f>
        <v>4</v>
      </c>
      <c r="AX29" s="118"/>
    </row>
    <row r="30" spans="1:50" s="116" customFormat="1" x14ac:dyDescent="0.2">
      <c r="A30" s="116">
        <f t="shared" si="0"/>
        <v>1</v>
      </c>
      <c r="B30" s="117">
        <f>IF(Протокол!B34="","",Протокол!B34)</f>
        <v>25</v>
      </c>
      <c r="C30" s="117">
        <f>IF(AND(Протокол!F34="",Протокол!D34=""),"",Протокол!C34)</f>
        <v>80025</v>
      </c>
      <c r="D30" s="118">
        <f>IF(Протокол!G34="","",Протокол!G34)</f>
        <v>1</v>
      </c>
      <c r="E30" s="118">
        <f>IF(Протокол!H34="","",Протокол!H34)</f>
        <v>1</v>
      </c>
      <c r="F30" s="118">
        <f>IF(Протокол!I34="","",Протокол!I34)</f>
        <v>2</v>
      </c>
      <c r="G30" s="118">
        <f>IF(Протокол!J34="","",Протокол!J34)</f>
        <v>1</v>
      </c>
      <c r="H30" s="118">
        <f>IF(Протокол!K34="","",Протокол!K34)</f>
        <v>2</v>
      </c>
      <c r="I30" s="118">
        <f>IF(Протокол!L34="","",Протокол!L34)</f>
        <v>1</v>
      </c>
      <c r="J30" s="118">
        <f>IF(Протокол!M34="","",Протокол!M34)</f>
        <v>1</v>
      </c>
      <c r="K30" s="118">
        <f>IF(Протокол!N34="","",Протокол!N34)</f>
        <v>2</v>
      </c>
      <c r="L30" s="118">
        <f>IF(Протокол!O34="","",Протокол!O34)</f>
        <v>0</v>
      </c>
      <c r="M30" s="118">
        <f>IF(Протокол!P34="","",Протокол!P34)</f>
        <v>2</v>
      </c>
      <c r="N30" s="118">
        <f>IF(Протокол!Q34="","",Протокол!Q34)</f>
        <v>2</v>
      </c>
      <c r="O30" s="118">
        <f>IF(Протокол!R34="","",Протокол!R34)</f>
        <v>2</v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>
        <f>IF(AND(LEN(C30)&gt;0,AS30&gt;0),Протокол!CU34,"")</f>
        <v>17</v>
      </c>
      <c r="AS30" s="116">
        <f>IF(Протокол!D34="","",Протокол!D34)</f>
        <v>1</v>
      </c>
      <c r="AT30" s="116" t="str">
        <f>IF(Протокол!F34="","",Протокол!F34)</f>
        <v/>
      </c>
      <c r="AU30" s="118" t="str">
        <f>IF(Протокол!CR34="","",Протокол!CR34)</f>
        <v>б</v>
      </c>
      <c r="AV30" s="118" t="str">
        <f>IF(Протокол!CS34="","",Протокол!CS34)</f>
        <v>м</v>
      </c>
      <c r="AW30" s="118">
        <f>IF(Протокол!CT34="","",Протокол!CT34)</f>
        <v>4</v>
      </c>
      <c r="AX30" s="118"/>
    </row>
    <row r="31" spans="1:50" s="116" customFormat="1" x14ac:dyDescent="0.2">
      <c r="A31" s="116">
        <f t="shared" si="0"/>
        <v>1</v>
      </c>
      <c r="B31" s="117">
        <f>IF(Протокол!B35="","",Протокол!B35)</f>
        <v>26</v>
      </c>
      <c r="C31" s="117">
        <f>IF(AND(Протокол!F35="",Протокол!D35=""),"",Протокол!C35)</f>
        <v>80026</v>
      </c>
      <c r="D31" s="118">
        <f>IF(Протокол!G35="","",Протокол!G35)</f>
        <v>1</v>
      </c>
      <c r="E31" s="118">
        <f>IF(Протокол!H35="","",Протокол!H35)</f>
        <v>1</v>
      </c>
      <c r="F31" s="118">
        <f>IF(Протокол!I35="","",Протокол!I35)</f>
        <v>2</v>
      </c>
      <c r="G31" s="118">
        <f>IF(Протокол!J35="","",Протокол!J35)</f>
        <v>1</v>
      </c>
      <c r="H31" s="118">
        <f>IF(Протокол!K35="","",Протокол!K35)</f>
        <v>2</v>
      </c>
      <c r="I31" s="118">
        <f>IF(Протокол!L35="","",Протокол!L35)</f>
        <v>1</v>
      </c>
      <c r="J31" s="118">
        <f>IF(Протокол!M35="","",Протокол!M35)</f>
        <v>1</v>
      </c>
      <c r="K31" s="118">
        <f>IF(Протокол!N35="","",Протокол!N35)</f>
        <v>0</v>
      </c>
      <c r="L31" s="118">
        <f>IF(Протокол!O35="","",Протокол!O35)</f>
        <v>0</v>
      </c>
      <c r="M31" s="118">
        <f>IF(Протокол!P35="","",Протокол!P35)</f>
        <v>3</v>
      </c>
      <c r="N31" s="118">
        <f>IF(Протокол!Q35="","",Протокол!Q35)</f>
        <v>2</v>
      </c>
      <c r="O31" s="118">
        <f>IF(Протокол!R35="","",Протокол!R35)</f>
        <v>0</v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>
        <f>IF(AND(LEN(C31)&gt;0,AS31&gt;0),Протокол!CU35,"")</f>
        <v>14</v>
      </c>
      <c r="AS31" s="116">
        <f>IF(Протокол!D35="","",Протокол!D35)</f>
        <v>2</v>
      </c>
      <c r="AT31" s="116" t="str">
        <f>IF(Протокол!F35="","",Протокол!F35)</f>
        <v/>
      </c>
      <c r="AU31" s="118" t="str">
        <f>IF(Протокол!CR35="","",Протокол!CR35)</f>
        <v>б</v>
      </c>
      <c r="AV31" s="118" t="str">
        <f>IF(Протокол!CS35="","",Протокол!CS35)</f>
        <v>ж</v>
      </c>
      <c r="AW31" s="118">
        <f>IF(Протокол!CT35="","",Протокол!CT35)</f>
        <v>5</v>
      </c>
      <c r="AX31" s="118"/>
    </row>
    <row r="32" spans="1:50" s="116" customFormat="1" x14ac:dyDescent="0.2">
      <c r="A32" s="116">
        <f t="shared" si="0"/>
        <v>1</v>
      </c>
      <c r="B32" s="117">
        <f>IF(Протокол!B36="","",Протокол!B36)</f>
        <v>27</v>
      </c>
      <c r="C32" s="117">
        <f>IF(AND(Протокол!F36="",Протокол!D36=""),"",Протокол!C36)</f>
        <v>80027</v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>отсутствовал</v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1</v>
      </c>
      <c r="B33" s="117">
        <f>IF(Протокол!B37="","",Протокол!B37)</f>
        <v>28</v>
      </c>
      <c r="C33" s="117">
        <f>IF(AND(Протокол!F37="",Протокол!D37=""),"",Протокол!C37)</f>
        <v>80028</v>
      </c>
      <c r="D33" s="118">
        <f>IF(Протокол!G37="","",Протокол!G37)</f>
        <v>1</v>
      </c>
      <c r="E33" s="118">
        <f>IF(Протокол!H37="","",Протокол!H37)</f>
        <v>1</v>
      </c>
      <c r="F33" s="118">
        <f>IF(Протокол!I37="","",Протокол!I37)</f>
        <v>2</v>
      </c>
      <c r="G33" s="118">
        <f>IF(Протокол!J37="","",Протокол!J37)</f>
        <v>1</v>
      </c>
      <c r="H33" s="118">
        <f>IF(Протокол!K37="","",Протокол!K37)</f>
        <v>1</v>
      </c>
      <c r="I33" s="118">
        <f>IF(Протокол!L37="","",Протокол!L37)</f>
        <v>0</v>
      </c>
      <c r="J33" s="118">
        <f>IF(Протокол!M37="","",Протокол!M37)</f>
        <v>1</v>
      </c>
      <c r="K33" s="118">
        <f>IF(Протокол!N37="","",Протокол!N37)</f>
        <v>1</v>
      </c>
      <c r="L33" s="118">
        <f>IF(Протокол!O37="","",Протокол!O37)</f>
        <v>1</v>
      </c>
      <c r="M33" s="118">
        <f>IF(Протокол!P37="","",Протокол!P37)</f>
        <v>3</v>
      </c>
      <c r="N33" s="118">
        <f>IF(Протокол!Q37="","",Протокол!Q37)</f>
        <v>2</v>
      </c>
      <c r="O33" s="118">
        <f>IF(Протокол!R37="","",Протокол!R37)</f>
        <v>1</v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>
        <f>IF(AND(LEN(C33)&gt;0,AS33&gt;0),Протокол!CU37,"")</f>
        <v>15</v>
      </c>
      <c r="AS33" s="116">
        <f>IF(Протокол!D37="","",Протокол!D37)</f>
        <v>2</v>
      </c>
      <c r="AT33" s="116" t="str">
        <f>IF(Протокол!F37="","",Протокол!F37)</f>
        <v/>
      </c>
      <c r="AU33" s="118" t="str">
        <f>IF(Протокол!CR37="","",Протокол!CR37)</f>
        <v>б</v>
      </c>
      <c r="AV33" s="118" t="str">
        <f>IF(Протокол!CS37="","",Протокол!CS37)</f>
        <v>м</v>
      </c>
      <c r="AW33" s="118">
        <f>IF(Протокол!CT37="","",Протокол!CT37)</f>
        <v>4</v>
      </c>
      <c r="AX33" s="118"/>
    </row>
    <row r="34" spans="1:50" s="116" customFormat="1" x14ac:dyDescent="0.2">
      <c r="A34" s="116">
        <f t="shared" si="0"/>
        <v>1</v>
      </c>
      <c r="B34" s="117">
        <f>IF(Протокол!B38="","",Протокол!B38)</f>
        <v>29</v>
      </c>
      <c r="C34" s="117">
        <f>IF(AND(Протокол!F38="",Протокол!D38=""),"",Протокол!C38)</f>
        <v>80029</v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>отсутствовал</v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1</v>
      </c>
      <c r="B35" s="117">
        <f>IF(Протокол!B39="","",Протокол!B39)</f>
        <v>30</v>
      </c>
      <c r="C35" s="117">
        <f>IF(AND(Протокол!F39="",Протокол!D39=""),"",Протокол!C39)</f>
        <v>80030</v>
      </c>
      <c r="D35" s="118">
        <f>IF(Протокол!G39="","",Протокол!G39)</f>
        <v>0</v>
      </c>
      <c r="E35" s="118">
        <f>IF(Протокол!H39="","",Протокол!H39)</f>
        <v>1</v>
      </c>
      <c r="F35" s="118">
        <f>IF(Протокол!I39="","",Протокол!I39)</f>
        <v>2</v>
      </c>
      <c r="G35" s="118">
        <f>IF(Протокол!J39="","",Протокол!J39)</f>
        <v>0</v>
      </c>
      <c r="H35" s="118">
        <f>IF(Протокол!K39="","",Протокол!K39)</f>
        <v>2</v>
      </c>
      <c r="I35" s="118">
        <f>IF(Протокол!L39="","",Протокол!L39)</f>
        <v>0</v>
      </c>
      <c r="J35" s="118">
        <f>IF(Протокол!M39="","",Протокол!M39)</f>
        <v>1</v>
      </c>
      <c r="K35" s="118">
        <f>IF(Протокол!N39="","",Протокол!N39)</f>
        <v>1</v>
      </c>
      <c r="L35" s="118">
        <f>IF(Протокол!O39="","",Протокол!O39)</f>
        <v>0</v>
      </c>
      <c r="M35" s="118">
        <f>IF(Протокол!P39="","",Протокол!P39)</f>
        <v>0</v>
      </c>
      <c r="N35" s="118">
        <f>IF(Протокол!Q39="","",Протокол!Q39)</f>
        <v>0</v>
      </c>
      <c r="O35" s="118">
        <f>IF(Протокол!R39="","",Протокол!R39)</f>
        <v>1</v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>
        <f>IF(AND(LEN(C35)&gt;0,AS35&gt;0),Протокол!CU39,"")</f>
        <v>8</v>
      </c>
      <c r="AS35" s="116">
        <f>IF(Протокол!D39="","",Протокол!D39)</f>
        <v>2</v>
      </c>
      <c r="AT35" s="116" t="str">
        <f>IF(Протокол!F39="","",Протокол!F39)</f>
        <v/>
      </c>
      <c r="AU35" s="118" t="str">
        <f>IF(Протокол!CR39="","",Протокол!CR39)</f>
        <v>б</v>
      </c>
      <c r="AV35" s="118" t="str">
        <f>IF(Протокол!CS39="","",Протокол!CS39)</f>
        <v>м</v>
      </c>
      <c r="AW35" s="118">
        <f>IF(Протокол!CT39="","",Протокол!CT39)</f>
        <v>4</v>
      </c>
      <c r="AX35" s="118"/>
    </row>
    <row r="36" spans="1:50" s="116" customFormat="1" x14ac:dyDescent="0.2">
      <c r="A36" s="116">
        <f t="shared" si="0"/>
        <v>1</v>
      </c>
      <c r="B36" s="117">
        <f>IF(Протокол!B40="","",Протокол!B40)</f>
        <v>31</v>
      </c>
      <c r="C36" s="117">
        <f>IF(AND(Протокол!F40="",Протокол!D40=""),"",Протокол!C40)</f>
        <v>80031</v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>отсутствовал</v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1</v>
      </c>
      <c r="B37" s="117">
        <f>IF(Протокол!B41="","",Протокол!B41)</f>
        <v>32</v>
      </c>
      <c r="C37" s="117">
        <f>IF(AND(Протокол!F41="",Протокол!D41=""),"",Протокол!C41)</f>
        <v>80032</v>
      </c>
      <c r="D37" s="118">
        <f>IF(Протокол!G41="","",Протокол!G41)</f>
        <v>1</v>
      </c>
      <c r="E37" s="118">
        <f>IF(Протокол!H41="","",Протокол!H41)</f>
        <v>1</v>
      </c>
      <c r="F37" s="118">
        <f>IF(Протокол!I41="","",Протокол!I41)</f>
        <v>1</v>
      </c>
      <c r="G37" s="118">
        <f>IF(Протокол!J41="","",Протокол!J41)</f>
        <v>0</v>
      </c>
      <c r="H37" s="118">
        <f>IF(Протокол!K41="","",Протокол!K41)</f>
        <v>1</v>
      </c>
      <c r="I37" s="118">
        <f>IF(Протокол!L41="","",Протокол!L41)</f>
        <v>1</v>
      </c>
      <c r="J37" s="118">
        <f>IF(Протокол!M41="","",Протокол!M41)</f>
        <v>1</v>
      </c>
      <c r="K37" s="118">
        <f>IF(Протокол!N41="","",Протокол!N41)</f>
        <v>0</v>
      </c>
      <c r="L37" s="118">
        <f>IF(Протокол!O41="","",Протокол!O41)</f>
        <v>0</v>
      </c>
      <c r="M37" s="118">
        <f>IF(Протокол!P41="","",Протокол!P41)</f>
        <v>2</v>
      </c>
      <c r="N37" s="118">
        <f>IF(Протокол!Q41="","",Протокол!Q41)</f>
        <v>0</v>
      </c>
      <c r="O37" s="118">
        <f>IF(Протокол!R41="","",Протокол!R41)</f>
        <v>2</v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>
        <f>IF(AND(LEN(C37)&gt;0,AS37&gt;0),Протокол!CU41,"")</f>
        <v>10</v>
      </c>
      <c r="AS37" s="116">
        <f>IF(Протокол!D41="","",Протокол!D41)</f>
        <v>2</v>
      </c>
      <c r="AT37" s="116" t="str">
        <f>IF(Протокол!F41="","",Протокол!F41)</f>
        <v/>
      </c>
      <c r="AU37" s="118" t="str">
        <f>IF(Протокол!CR41="","",Протокол!CR41)</f>
        <v>б</v>
      </c>
      <c r="AV37" s="118" t="str">
        <f>IF(Протокол!CS41="","",Протокол!CS41)</f>
        <v>м</v>
      </c>
      <c r="AW37" s="118">
        <f>IF(Протокол!CT41="","",Протокол!CT41)</f>
        <v>4</v>
      </c>
      <c r="AX37" s="118"/>
    </row>
    <row r="38" spans="1:50" s="116" customFormat="1" x14ac:dyDescent="0.2">
      <c r="A38" s="116">
        <f t="shared" ref="A38:A70" si="1">IF(LEN(C38)&gt;0,1,0)</f>
        <v>1</v>
      </c>
      <c r="B38" s="117">
        <f>IF(Протокол!B42="","",Протокол!B42)</f>
        <v>33</v>
      </c>
      <c r="C38" s="117">
        <f>IF(AND(Протокол!F42="",Протокол!D42=""),"",Протокол!C42)</f>
        <v>80033</v>
      </c>
      <c r="D38" s="118">
        <f>IF(Протокол!G42="","",Протокол!G42)</f>
        <v>0</v>
      </c>
      <c r="E38" s="118">
        <f>IF(Протокол!H42="","",Протокол!H42)</f>
        <v>1</v>
      </c>
      <c r="F38" s="118">
        <f>IF(Протокол!I42="","",Протокол!I42)</f>
        <v>2</v>
      </c>
      <c r="G38" s="118">
        <f>IF(Протокол!J42="","",Протокол!J42)</f>
        <v>1</v>
      </c>
      <c r="H38" s="118">
        <f>IF(Протокол!K42="","",Протокол!K42)</f>
        <v>2</v>
      </c>
      <c r="I38" s="118">
        <f>IF(Протокол!L42="","",Протокол!L42)</f>
        <v>1</v>
      </c>
      <c r="J38" s="118">
        <f>IF(Протокол!M42="","",Протокол!M42)</f>
        <v>0</v>
      </c>
      <c r="K38" s="118">
        <f>IF(Протокол!N42="","",Протокол!N42)</f>
        <v>0</v>
      </c>
      <c r="L38" s="118">
        <f>IF(Протокол!O42="","",Протокол!O42)</f>
        <v>0</v>
      </c>
      <c r="M38" s="118">
        <f>IF(Протокол!P42="","",Протокол!P42)</f>
        <v>1</v>
      </c>
      <c r="N38" s="118">
        <f>IF(Протокол!Q42="","",Протокол!Q42)</f>
        <v>0</v>
      </c>
      <c r="O38" s="118">
        <f>IF(Протокол!R42="","",Протокол!R42)</f>
        <v>1</v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>
        <f>IF(AND(LEN(C38)&gt;0,AS38&gt;0),Протокол!CU42,"")</f>
        <v>9</v>
      </c>
      <c r="AS38" s="116">
        <f>IF(Протокол!D42="","",Протокол!D42)</f>
        <v>1</v>
      </c>
      <c r="AT38" s="116" t="str">
        <f>IF(Протокол!F42="","",Протокол!F42)</f>
        <v/>
      </c>
      <c r="AU38" s="118" t="str">
        <f>IF(Протокол!CR42="","",Протокол!CR42)</f>
        <v>б</v>
      </c>
      <c r="AV38" s="118" t="str">
        <f>IF(Протокол!CS42="","",Протокол!CS42)</f>
        <v>ж</v>
      </c>
      <c r="AW38" s="118">
        <f>IF(Протокол!CT42="","",Протокол!CT42)</f>
        <v>4</v>
      </c>
      <c r="AX38" s="118"/>
    </row>
    <row r="39" spans="1:50" s="116" customFormat="1" x14ac:dyDescent="0.2">
      <c r="A39" s="116">
        <f t="shared" si="1"/>
        <v>1</v>
      </c>
      <c r="B39" s="117">
        <f>IF(Протокол!B43="","",Протокол!B43)</f>
        <v>34</v>
      </c>
      <c r="C39" s="117">
        <f>IF(AND(Протокол!F43="",Протокол!D43=""),"",Протокол!C43)</f>
        <v>80034</v>
      </c>
      <c r="D39" s="118">
        <f>IF(Протокол!G43="","",Протокол!G43)</f>
        <v>0</v>
      </c>
      <c r="E39" s="118">
        <f>IF(Протокол!H43="","",Протокол!H43)</f>
        <v>1</v>
      </c>
      <c r="F39" s="118">
        <f>IF(Протокол!I43="","",Протокол!I43)</f>
        <v>2</v>
      </c>
      <c r="G39" s="118">
        <f>IF(Протокол!J43="","",Протокол!J43)</f>
        <v>1</v>
      </c>
      <c r="H39" s="118">
        <f>IF(Протокол!K43="","",Протокол!K43)</f>
        <v>1</v>
      </c>
      <c r="I39" s="118">
        <f>IF(Протокол!L43="","",Протокол!L43)</f>
        <v>1</v>
      </c>
      <c r="J39" s="118">
        <f>IF(Протокол!M43="","",Протокол!M43)</f>
        <v>1</v>
      </c>
      <c r="K39" s="118">
        <f>IF(Протокол!N43="","",Протокол!N43)</f>
        <v>1</v>
      </c>
      <c r="L39" s="118">
        <f>IF(Протокол!O43="","",Протокол!O43)</f>
        <v>0</v>
      </c>
      <c r="M39" s="118">
        <f>IF(Протокол!P43="","",Протокол!P43)</f>
        <v>0</v>
      </c>
      <c r="N39" s="118">
        <f>IF(Протокол!Q43="","",Протокол!Q43)</f>
        <v>0</v>
      </c>
      <c r="O39" s="118">
        <f>IF(Протокол!R43="","",Протокол!R43)</f>
        <v>0</v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>
        <f>IF(AND(LEN(C39)&gt;0,AS39&gt;0),Протокол!CU43,"")</f>
        <v>8</v>
      </c>
      <c r="AS39" s="116">
        <f>IF(Протокол!D43="","",Протокол!D43)</f>
        <v>2</v>
      </c>
      <c r="AT39" s="116" t="str">
        <f>IF(Протокол!F43="","",Протокол!F43)</f>
        <v/>
      </c>
      <c r="AU39" s="118" t="str">
        <f>IF(Протокол!CR43="","",Протокол!CR43)</f>
        <v>б</v>
      </c>
      <c r="AV39" s="118" t="str">
        <f>IF(Протокол!CS43="","",Протокол!CS43)</f>
        <v>ж</v>
      </c>
      <c r="AW39" s="118">
        <f>IF(Протокол!CT43="","",Протокол!CT43)</f>
        <v>3</v>
      </c>
      <c r="AX39" s="118"/>
    </row>
    <row r="40" spans="1:50" s="116" customFormat="1" x14ac:dyDescent="0.2">
      <c r="A40" s="116">
        <f t="shared" si="1"/>
        <v>1</v>
      </c>
      <c r="B40" s="117">
        <f>IF(Протокол!B44="","",Протокол!B44)</f>
        <v>35</v>
      </c>
      <c r="C40" s="117">
        <f>IF(AND(Протокол!F44="",Протокол!D44=""),"",Протокол!C44)</f>
        <v>80035</v>
      </c>
      <c r="D40" s="118">
        <f>IF(Протокол!G44="","",Протокол!G44)</f>
        <v>1</v>
      </c>
      <c r="E40" s="118">
        <f>IF(Протокол!H44="","",Протокол!H44)</f>
        <v>1</v>
      </c>
      <c r="F40" s="118">
        <f>IF(Протокол!I44="","",Протокол!I44)</f>
        <v>1</v>
      </c>
      <c r="G40" s="118">
        <f>IF(Протокол!J44="","",Протокол!J44)</f>
        <v>1</v>
      </c>
      <c r="H40" s="118">
        <f>IF(Протокол!K44="","",Протокол!K44)</f>
        <v>2</v>
      </c>
      <c r="I40" s="118">
        <f>IF(Протокол!L44="","",Протокол!L44)</f>
        <v>1</v>
      </c>
      <c r="J40" s="118">
        <f>IF(Протокол!M44="","",Протокол!M44)</f>
        <v>0</v>
      </c>
      <c r="K40" s="118">
        <f>IF(Протокол!N44="","",Протокол!N44)</f>
        <v>2</v>
      </c>
      <c r="L40" s="118">
        <f>IF(Протокол!O44="","",Протокол!O44)</f>
        <v>0</v>
      </c>
      <c r="M40" s="118">
        <f>IF(Протокол!P44="","",Протокол!P44)</f>
        <v>3</v>
      </c>
      <c r="N40" s="118">
        <f>IF(Протокол!Q44="","",Протокол!Q44)</f>
        <v>1</v>
      </c>
      <c r="O40" s="118">
        <f>IF(Протокол!R44="","",Протокол!R44)</f>
        <v>2</v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>
        <f>IF(AND(LEN(C40)&gt;0,AS40&gt;0),Протокол!CU44,"")</f>
        <v>15</v>
      </c>
      <c r="AS40" s="116">
        <f>IF(Протокол!D44="","",Протокол!D44)</f>
        <v>1</v>
      </c>
      <c r="AT40" s="116" t="str">
        <f>IF(Протокол!F44="","",Протокол!F44)</f>
        <v/>
      </c>
      <c r="AU40" s="118" t="str">
        <f>IF(Протокол!CR44="","",Протокол!CR44)</f>
        <v>б</v>
      </c>
      <c r="AV40" s="118" t="str">
        <f>IF(Протокол!CS44="","",Протокол!CS44)</f>
        <v>м</v>
      </c>
      <c r="AW40" s="118">
        <f>IF(Протокол!CT44="","",Протокол!CT44)</f>
        <v>4</v>
      </c>
      <c r="AX40" s="118"/>
    </row>
    <row r="41" spans="1:50" s="116" customFormat="1" x14ac:dyDescent="0.2">
      <c r="A41" s="116">
        <f t="shared" si="1"/>
        <v>1</v>
      </c>
      <c r="B41" s="117">
        <f>IF(Протокол!B45="","",Протокол!B45)</f>
        <v>36</v>
      </c>
      <c r="C41" s="117">
        <f>IF(AND(Протокол!F45="",Протокол!D45=""),"",Протокол!C45)</f>
        <v>80036</v>
      </c>
      <c r="D41" s="118">
        <f>IF(Протокол!G45="","",Протокол!G45)</f>
        <v>1</v>
      </c>
      <c r="E41" s="118">
        <f>IF(Протокол!H45="","",Протокол!H45)</f>
        <v>1</v>
      </c>
      <c r="F41" s="118">
        <f>IF(Протокол!I45="","",Протокол!I45)</f>
        <v>2</v>
      </c>
      <c r="G41" s="118">
        <f>IF(Протокол!J45="","",Протокол!J45)</f>
        <v>0</v>
      </c>
      <c r="H41" s="118">
        <f>IF(Протокол!K45="","",Протокол!K45)</f>
        <v>2</v>
      </c>
      <c r="I41" s="118">
        <f>IF(Протокол!L45="","",Протокол!L45)</f>
        <v>0</v>
      </c>
      <c r="J41" s="118">
        <f>IF(Протокол!M45="","",Протокол!M45)</f>
        <v>1</v>
      </c>
      <c r="K41" s="118">
        <f>IF(Протокол!N45="","",Протокол!N45)</f>
        <v>1</v>
      </c>
      <c r="L41" s="118">
        <f>IF(Протокол!O45="","",Протокол!O45)</f>
        <v>0</v>
      </c>
      <c r="M41" s="118">
        <f>IF(Протокол!P45="","",Протокол!P45)</f>
        <v>2</v>
      </c>
      <c r="N41" s="118">
        <f>IF(Протокол!Q45="","",Протокол!Q45)</f>
        <v>0</v>
      </c>
      <c r="O41" s="118">
        <f>IF(Протокол!R45="","",Протокол!R45)</f>
        <v>1</v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>
        <f>IF(AND(LEN(C41)&gt;0,AS41&gt;0),Протокол!CU45,"")</f>
        <v>11</v>
      </c>
      <c r="AS41" s="116">
        <f>IF(Протокол!D45="","",Протокол!D45)</f>
        <v>2</v>
      </c>
      <c r="AT41" s="116" t="str">
        <f>IF(Протокол!F45="","",Протокол!F45)</f>
        <v/>
      </c>
      <c r="AU41" s="118" t="str">
        <f>IF(Протокол!CR45="","",Протокол!CR45)</f>
        <v>б</v>
      </c>
      <c r="AV41" s="118" t="str">
        <f>IF(Протокол!CS45="","",Протокол!CS45)</f>
        <v>м</v>
      </c>
      <c r="AW41" s="118">
        <f>IF(Протокол!CT45="","",Протокол!CT45)</f>
        <v>4</v>
      </c>
      <c r="AX41" s="118"/>
    </row>
    <row r="42" spans="1:50" s="116" customFormat="1" x14ac:dyDescent="0.2">
      <c r="A42" s="116">
        <f t="shared" si="1"/>
        <v>1</v>
      </c>
      <c r="B42" s="117">
        <f>IF(Протокол!B46="","",Протокол!B46)</f>
        <v>37</v>
      </c>
      <c r="C42" s="117">
        <f>IF(AND(Протокол!F46="",Протокол!D46=""),"",Протокол!C46)</f>
        <v>80037</v>
      </c>
      <c r="D42" s="118">
        <f>IF(Протокол!G46="","",Протокол!G46)</f>
        <v>0</v>
      </c>
      <c r="E42" s="118">
        <f>IF(Протокол!H46="","",Протокол!H46)</f>
        <v>1</v>
      </c>
      <c r="F42" s="118">
        <f>IF(Протокол!I46="","",Протокол!I46)</f>
        <v>1</v>
      </c>
      <c r="G42" s="118">
        <f>IF(Протокол!J46="","",Протокол!J46)</f>
        <v>1</v>
      </c>
      <c r="H42" s="118">
        <f>IF(Протокол!K46="","",Протокол!K46)</f>
        <v>2</v>
      </c>
      <c r="I42" s="118">
        <f>IF(Протокол!L46="","",Протокол!L46)</f>
        <v>1</v>
      </c>
      <c r="J42" s="118">
        <f>IF(Протокол!M46="","",Протокол!M46)</f>
        <v>1</v>
      </c>
      <c r="K42" s="118">
        <f>IF(Протокол!N46="","",Протокол!N46)</f>
        <v>0</v>
      </c>
      <c r="L42" s="118">
        <f>IF(Протокол!O46="","",Протокол!O46)</f>
        <v>0</v>
      </c>
      <c r="M42" s="118">
        <f>IF(Протокол!P46="","",Протокол!P46)</f>
        <v>2</v>
      </c>
      <c r="N42" s="118">
        <f>IF(Протокол!Q46="","",Протокол!Q46)</f>
        <v>0</v>
      </c>
      <c r="O42" s="118">
        <f>IF(Протокол!R46="","",Протокол!R46)</f>
        <v>1</v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>
        <f>IF(AND(LEN(C42)&gt;0,AS42&gt;0),Протокол!CU46,"")</f>
        <v>10</v>
      </c>
      <c r="AS42" s="116">
        <f>IF(Протокол!D46="","",Протокол!D46)</f>
        <v>1</v>
      </c>
      <c r="AT42" s="116" t="str">
        <f>IF(Протокол!F46="","",Протокол!F46)</f>
        <v/>
      </c>
      <c r="AU42" s="118" t="str">
        <f>IF(Протокол!CR46="","",Протокол!CR46)</f>
        <v>б</v>
      </c>
      <c r="AV42" s="118" t="str">
        <f>IF(Протокол!CS46="","",Протокол!CS46)</f>
        <v>ж</v>
      </c>
      <c r="AW42" s="118">
        <f>IF(Протокол!CT46="","",Протокол!CT46)</f>
        <v>4</v>
      </c>
      <c r="AX42" s="118"/>
    </row>
    <row r="43" spans="1:50" s="116" customFormat="1" x14ac:dyDescent="0.2">
      <c r="A43" s="116">
        <f t="shared" si="1"/>
        <v>1</v>
      </c>
      <c r="B43" s="117">
        <f>IF(Протокол!B47="","",Протокол!B47)</f>
        <v>38</v>
      </c>
      <c r="C43" s="117">
        <f>IF(AND(Протокол!F47="",Протокол!D47=""),"",Протокол!C47)</f>
        <v>80038</v>
      </c>
      <c r="D43" s="118">
        <f>IF(Протокол!G47="","",Протокол!G47)</f>
        <v>1</v>
      </c>
      <c r="E43" s="118">
        <f>IF(Протокол!H47="","",Протокол!H47)</f>
        <v>1</v>
      </c>
      <c r="F43" s="118">
        <f>IF(Протокол!I47="","",Протокол!I47)</f>
        <v>2</v>
      </c>
      <c r="G43" s="118">
        <f>IF(Протокол!J47="","",Протокол!J47)</f>
        <v>1</v>
      </c>
      <c r="H43" s="118">
        <f>IF(Протокол!K47="","",Протокол!K47)</f>
        <v>0</v>
      </c>
      <c r="I43" s="118">
        <f>IF(Протокол!L47="","",Протокол!L47)</f>
        <v>1</v>
      </c>
      <c r="J43" s="118">
        <f>IF(Протокол!M47="","",Протокол!M47)</f>
        <v>1</v>
      </c>
      <c r="K43" s="118">
        <f>IF(Протокол!N47="","",Протокол!N47)</f>
        <v>0</v>
      </c>
      <c r="L43" s="118">
        <f>IF(Протокол!O47="","",Протокол!O47)</f>
        <v>0</v>
      </c>
      <c r="M43" s="118">
        <f>IF(Протокол!P47="","",Протокол!P47)</f>
        <v>3</v>
      </c>
      <c r="N43" s="118">
        <f>IF(Протокол!Q47="","",Протокол!Q47)</f>
        <v>2</v>
      </c>
      <c r="O43" s="118">
        <f>IF(Протокол!R47="","",Протокол!R47)</f>
        <v>3</v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>
        <f>IF(AND(LEN(C43)&gt;0,AS43&gt;0),Протокол!CU47,"")</f>
        <v>15</v>
      </c>
      <c r="AS43" s="116">
        <f>IF(Протокол!D47="","",Протокол!D47)</f>
        <v>2</v>
      </c>
      <c r="AT43" s="116" t="str">
        <f>IF(Протокол!F47="","",Протокол!F47)</f>
        <v/>
      </c>
      <c r="AU43" s="118" t="str">
        <f>IF(Протокол!CR47="","",Протокол!CR47)</f>
        <v>б</v>
      </c>
      <c r="AV43" s="118" t="str">
        <f>IF(Протокол!CS47="","",Протокол!CS47)</f>
        <v>м</v>
      </c>
      <c r="AW43" s="118">
        <f>IF(Протокол!CT47="","",Протокол!CT47)</f>
        <v>4</v>
      </c>
      <c r="AX43" s="118"/>
    </row>
    <row r="44" spans="1:50" s="116" customFormat="1" x14ac:dyDescent="0.2">
      <c r="A44" s="116">
        <f t="shared" si="1"/>
        <v>1</v>
      </c>
      <c r="B44" s="117">
        <f>IF(Протокол!B48="","",Протокол!B48)</f>
        <v>39</v>
      </c>
      <c r="C44" s="117">
        <f>IF(AND(Протокол!F48="",Протокол!D48=""),"",Протокол!C48)</f>
        <v>80039</v>
      </c>
      <c r="D44" s="118">
        <f>IF(Протокол!G48="","",Протокол!G48)</f>
        <v>1</v>
      </c>
      <c r="E44" s="118">
        <f>IF(Протокол!H48="","",Протокол!H48)</f>
        <v>1</v>
      </c>
      <c r="F44" s="118">
        <f>IF(Протокол!I48="","",Протокол!I48)</f>
        <v>2</v>
      </c>
      <c r="G44" s="118">
        <f>IF(Протокол!J48="","",Протокол!J48)</f>
        <v>1</v>
      </c>
      <c r="H44" s="118">
        <f>IF(Протокол!K48="","",Протокол!K48)</f>
        <v>2</v>
      </c>
      <c r="I44" s="118">
        <f>IF(Протокол!L48="","",Протокол!L48)</f>
        <v>1</v>
      </c>
      <c r="J44" s="118">
        <f>IF(Протокол!M48="","",Протокол!M48)</f>
        <v>1</v>
      </c>
      <c r="K44" s="118">
        <f>IF(Протокол!N48="","",Протокол!N48)</f>
        <v>1</v>
      </c>
      <c r="L44" s="118">
        <f>IF(Протокол!O48="","",Протокол!O48)</f>
        <v>1</v>
      </c>
      <c r="M44" s="118">
        <f>IF(Протокол!P48="","",Протокол!P48)</f>
        <v>2</v>
      </c>
      <c r="N44" s="118">
        <f>IF(Протокол!Q48="","",Протокол!Q48)</f>
        <v>1</v>
      </c>
      <c r="O44" s="118">
        <f>IF(Протокол!R48="","",Протокол!R48)</f>
        <v>2</v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>
        <f>IF(AND(LEN(C44)&gt;0,AS44&gt;0),Протокол!CU48,"")</f>
        <v>16</v>
      </c>
      <c r="AS44" s="116">
        <f>IF(Протокол!D48="","",Протокол!D48)</f>
        <v>1</v>
      </c>
      <c r="AT44" s="116" t="str">
        <f>IF(Протокол!F48="","",Протокол!F48)</f>
        <v/>
      </c>
      <c r="AU44" s="118" t="str">
        <f>IF(Протокол!CR48="","",Протокол!CR48)</f>
        <v>б</v>
      </c>
      <c r="AV44" s="118" t="str">
        <f>IF(Протокол!CS48="","",Протокол!CS48)</f>
        <v>ж</v>
      </c>
      <c r="AW44" s="118">
        <f>IF(Протокол!CT48="","",Протокол!CT48)</f>
        <v>5</v>
      </c>
      <c r="AX44" s="118"/>
    </row>
    <row r="45" spans="1:50" s="116" customFormat="1" x14ac:dyDescent="0.2">
      <c r="A45" s="116">
        <f t="shared" si="1"/>
        <v>1</v>
      </c>
      <c r="B45" s="117">
        <f>IF(Протокол!B49="","",Протокол!B49)</f>
        <v>40</v>
      </c>
      <c r="C45" s="117">
        <f>IF(AND(Протокол!F49="",Протокол!D49=""),"",Протокол!C49)</f>
        <v>80040</v>
      </c>
      <c r="D45" s="118">
        <f>IF(Протокол!G49="","",Протокол!G49)</f>
        <v>0</v>
      </c>
      <c r="E45" s="118">
        <f>IF(Протокол!H49="","",Протокол!H49)</f>
        <v>1</v>
      </c>
      <c r="F45" s="118">
        <f>IF(Протокол!I49="","",Протокол!I49)</f>
        <v>2</v>
      </c>
      <c r="G45" s="118">
        <f>IF(Протокол!J49="","",Протокол!J49)</f>
        <v>0</v>
      </c>
      <c r="H45" s="118">
        <f>IF(Протокол!K49="","",Протокол!K49)</f>
        <v>2</v>
      </c>
      <c r="I45" s="118">
        <f>IF(Протокол!L49="","",Протокол!L49)</f>
        <v>1</v>
      </c>
      <c r="J45" s="118">
        <f>IF(Протокол!M49="","",Протокол!M49)</f>
        <v>1</v>
      </c>
      <c r="K45" s="118">
        <f>IF(Протокол!N49="","",Протокол!N49)</f>
        <v>2</v>
      </c>
      <c r="L45" s="118">
        <f>IF(Протокол!O49="","",Протокол!O49)</f>
        <v>2</v>
      </c>
      <c r="M45" s="118">
        <f>IF(Протокол!P49="","",Протокол!P49)</f>
        <v>3</v>
      </c>
      <c r="N45" s="118">
        <f>IF(Протокол!Q49="","",Протокол!Q49)</f>
        <v>2</v>
      </c>
      <c r="O45" s="118">
        <f>IF(Протокол!R49="","",Протокол!R49)</f>
        <v>0</v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>
        <f>IF(AND(LEN(C45)&gt;0,AS45&gt;0),Протокол!CU49,"")</f>
        <v>16</v>
      </c>
      <c r="AS45" s="116">
        <f>IF(Протокол!D49="","",Протокол!D49)</f>
        <v>2</v>
      </c>
      <c r="AT45" s="116" t="str">
        <f>IF(Протокол!F49="","",Протокол!F49)</f>
        <v/>
      </c>
      <c r="AU45" s="118" t="str">
        <f>IF(Протокол!CR49="","",Протокол!CR49)</f>
        <v>б</v>
      </c>
      <c r="AV45" s="118" t="str">
        <f>IF(Протокол!CS49="","",Протокол!CS49)</f>
        <v>ж</v>
      </c>
      <c r="AW45" s="118">
        <f>IF(Протокол!CT49="","",Протокол!CT49)</f>
        <v>4</v>
      </c>
      <c r="AX45" s="118"/>
    </row>
    <row r="46" spans="1:50" s="116" customFormat="1" x14ac:dyDescent="0.2">
      <c r="A46" s="116">
        <f t="shared" si="1"/>
        <v>1</v>
      </c>
      <c r="B46" s="117">
        <f>IF(Протокол!B50="","",Протокол!B50)</f>
        <v>41</v>
      </c>
      <c r="C46" s="117">
        <f>IF(AND(Протокол!F50="",Протокол!D50=""),"",Протокол!C50)</f>
        <v>80041</v>
      </c>
      <c r="D46" s="118">
        <f>IF(Протокол!G50="","",Протокол!G50)</f>
        <v>0</v>
      </c>
      <c r="E46" s="118">
        <f>IF(Протокол!H50="","",Протокол!H50)</f>
        <v>1</v>
      </c>
      <c r="F46" s="118">
        <f>IF(Протокол!I50="","",Протокол!I50)</f>
        <v>2</v>
      </c>
      <c r="G46" s="118">
        <f>IF(Протокол!J50="","",Протокол!J50)</f>
        <v>1</v>
      </c>
      <c r="H46" s="118">
        <f>IF(Протокол!K50="","",Протокол!K50)</f>
        <v>1</v>
      </c>
      <c r="I46" s="118">
        <f>IF(Протокол!L50="","",Протокол!L50)</f>
        <v>1</v>
      </c>
      <c r="J46" s="118">
        <f>IF(Протокол!M50="","",Протокол!M50)</f>
        <v>1</v>
      </c>
      <c r="K46" s="118">
        <f>IF(Протокол!N50="","",Протокол!N50)</f>
        <v>0</v>
      </c>
      <c r="L46" s="118">
        <f>IF(Протокол!O50="","",Протокол!O50)</f>
        <v>0</v>
      </c>
      <c r="M46" s="118">
        <f>IF(Протокол!P50="","",Протокол!P50)</f>
        <v>2</v>
      </c>
      <c r="N46" s="118">
        <f>IF(Протокол!Q50="","",Протокол!Q50)</f>
        <v>1</v>
      </c>
      <c r="O46" s="118">
        <f>IF(Протокол!R50="","",Протокол!R50)</f>
        <v>0</v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>
        <f>IF(AND(LEN(C46)&gt;0,AS46&gt;0),Протокол!CU50,"")</f>
        <v>10</v>
      </c>
      <c r="AS46" s="116">
        <f>IF(Протокол!D50="","",Протокол!D50)</f>
        <v>1</v>
      </c>
      <c r="AT46" s="116" t="str">
        <f>IF(Протокол!F50="","",Протокол!F50)</f>
        <v/>
      </c>
      <c r="AU46" s="118" t="str">
        <f>IF(Протокол!CR50="","",Протокол!CR50)</f>
        <v>б</v>
      </c>
      <c r="AV46" s="118" t="str">
        <f>IF(Протокол!CS50="","",Протокол!CS50)</f>
        <v>м</v>
      </c>
      <c r="AW46" s="118">
        <f>IF(Протокол!CT50="","",Протокол!CT50)</f>
        <v>4</v>
      </c>
      <c r="AX46" s="118"/>
    </row>
    <row r="47" spans="1:50" s="116" customFormat="1" x14ac:dyDescent="0.2">
      <c r="A47" s="116">
        <f t="shared" si="1"/>
        <v>1</v>
      </c>
      <c r="B47" s="117">
        <f>IF(Протокол!B51="","",Протокол!B51)</f>
        <v>42</v>
      </c>
      <c r="C47" s="117">
        <f>IF(AND(Протокол!F51="",Протокол!D51=""),"",Протокол!C51)</f>
        <v>80042</v>
      </c>
      <c r="D47" s="118">
        <f>IF(Протокол!G51="","",Протокол!G51)</f>
        <v>0</v>
      </c>
      <c r="E47" s="118">
        <f>IF(Протокол!H51="","",Протокол!H51)</f>
        <v>0</v>
      </c>
      <c r="F47" s="118">
        <f>IF(Протокол!I51="","",Протокол!I51)</f>
        <v>2</v>
      </c>
      <c r="G47" s="118">
        <f>IF(Протокол!J51="","",Протокол!J51)</f>
        <v>1</v>
      </c>
      <c r="H47" s="118">
        <f>IF(Протокол!K51="","",Протокол!K51)</f>
        <v>1</v>
      </c>
      <c r="I47" s="118">
        <f>IF(Протокол!L51="","",Протокол!L51)</f>
        <v>0</v>
      </c>
      <c r="J47" s="118">
        <f>IF(Протокол!M51="","",Протокол!M51)</f>
        <v>1</v>
      </c>
      <c r="K47" s="118">
        <f>IF(Протокол!N51="","",Протокол!N51)</f>
        <v>2</v>
      </c>
      <c r="L47" s="118">
        <f>IF(Протокол!O51="","",Протокол!O51)</f>
        <v>0</v>
      </c>
      <c r="M47" s="118">
        <f>IF(Протокол!P51="","",Протокол!P51)</f>
        <v>0</v>
      </c>
      <c r="N47" s="118">
        <f>IF(Протокол!Q51="","",Протокол!Q51)</f>
        <v>0</v>
      </c>
      <c r="O47" s="118">
        <f>IF(Протокол!R51="","",Протокол!R51)</f>
        <v>0</v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>
        <f>IF(AND(LEN(C47)&gt;0,AS47&gt;0),Протокол!CU51,"")</f>
        <v>7</v>
      </c>
      <c r="AS47" s="116">
        <f>IF(Протокол!D51="","",Протокол!D51)</f>
        <v>2</v>
      </c>
      <c r="AT47" s="116" t="str">
        <f>IF(Протокол!F51="","",Протокол!F51)</f>
        <v/>
      </c>
      <c r="AU47" s="118" t="str">
        <f>IF(Протокол!CR51="","",Протокол!CR51)</f>
        <v>б</v>
      </c>
      <c r="AV47" s="118" t="str">
        <f>IF(Протокол!CS51="","",Протокол!CS51)</f>
        <v>ж</v>
      </c>
      <c r="AW47" s="118">
        <f>IF(Протокол!CT51="","",Протокол!CT51)</f>
        <v>3</v>
      </c>
      <c r="AX47" s="118"/>
    </row>
    <row r="48" spans="1:50" s="116" customFormat="1" x14ac:dyDescent="0.2">
      <c r="A48" s="116">
        <f t="shared" si="1"/>
        <v>1</v>
      </c>
      <c r="B48" s="117">
        <f>IF(Протокол!B52="","",Протокол!B52)</f>
        <v>43</v>
      </c>
      <c r="C48" s="117">
        <f>IF(AND(Протокол!F52="",Протокол!D52=""),"",Протокол!C52)</f>
        <v>80043</v>
      </c>
      <c r="D48" s="118">
        <f>IF(Протокол!G52="","",Протокол!G52)</f>
        <v>1</v>
      </c>
      <c r="E48" s="118">
        <f>IF(Протокол!H52="","",Протокол!H52)</f>
        <v>1</v>
      </c>
      <c r="F48" s="118">
        <f>IF(Протокол!I52="","",Протокол!I52)</f>
        <v>2</v>
      </c>
      <c r="G48" s="118">
        <f>IF(Протокол!J52="","",Протокол!J52)</f>
        <v>1</v>
      </c>
      <c r="H48" s="118">
        <f>IF(Протокол!K52="","",Протокол!K52)</f>
        <v>2</v>
      </c>
      <c r="I48" s="118">
        <f>IF(Протокол!L52="","",Протокол!L52)</f>
        <v>1</v>
      </c>
      <c r="J48" s="118">
        <f>IF(Протокол!M52="","",Протокол!M52)</f>
        <v>1</v>
      </c>
      <c r="K48" s="118">
        <f>IF(Протокол!N52="","",Протокол!N52)</f>
        <v>2</v>
      </c>
      <c r="L48" s="118">
        <f>IF(Протокол!O52="","",Протокол!O52)</f>
        <v>2</v>
      </c>
      <c r="M48" s="118">
        <f>IF(Протокол!P52="","",Протокол!P52)</f>
        <v>2</v>
      </c>
      <c r="N48" s="118">
        <f>IF(Протокол!Q52="","",Протокол!Q52)</f>
        <v>1</v>
      </c>
      <c r="O48" s="118">
        <f>IF(Протокол!R52="","",Протокол!R52)</f>
        <v>0</v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>
        <f>IF(AND(LEN(C48)&gt;0,AS48&gt;0),Протокол!CU52,"")</f>
        <v>16</v>
      </c>
      <c r="AS48" s="116">
        <f>IF(Протокол!D52="","",Протокол!D52)</f>
        <v>1</v>
      </c>
      <c r="AT48" s="116" t="str">
        <f>IF(Протокол!F52="","",Протокол!F52)</f>
        <v/>
      </c>
      <c r="AU48" s="118" t="str">
        <f>IF(Протокол!CR52="","",Протокол!CR52)</f>
        <v>б</v>
      </c>
      <c r="AV48" s="118" t="str">
        <f>IF(Протокол!CS52="","",Протокол!CS52)</f>
        <v>ж</v>
      </c>
      <c r="AW48" s="118">
        <f>IF(Протокол!CT52="","",Протокол!CT52)</f>
        <v>4</v>
      </c>
      <c r="AX48" s="118"/>
    </row>
    <row r="49" spans="1:50" s="116" customFormat="1" x14ac:dyDescent="0.2">
      <c r="A49" s="116">
        <f t="shared" si="1"/>
        <v>1</v>
      </c>
      <c r="B49" s="117">
        <f>IF(Протокол!B53="","",Протокол!B53)</f>
        <v>44</v>
      </c>
      <c r="C49" s="117">
        <f>IF(AND(Протокол!F53="",Протокол!D53=""),"",Протокол!C53)</f>
        <v>80044</v>
      </c>
      <c r="D49" s="118">
        <f>IF(Протокол!G53="","",Протокол!G53)</f>
        <v>1</v>
      </c>
      <c r="E49" s="118">
        <f>IF(Протокол!H53="","",Протокол!H53)</f>
        <v>1</v>
      </c>
      <c r="F49" s="118">
        <f>IF(Протокол!I53="","",Протокол!I53)</f>
        <v>2</v>
      </c>
      <c r="G49" s="118">
        <f>IF(Протокол!J53="","",Протокол!J53)</f>
        <v>1</v>
      </c>
      <c r="H49" s="118">
        <f>IF(Протокол!K53="","",Протокол!K53)</f>
        <v>1</v>
      </c>
      <c r="I49" s="118">
        <f>IF(Протокол!L53="","",Протокол!L53)</f>
        <v>1</v>
      </c>
      <c r="J49" s="118">
        <f>IF(Протокол!M53="","",Протокол!M53)</f>
        <v>1</v>
      </c>
      <c r="K49" s="118">
        <f>IF(Протокол!N53="","",Протокол!N53)</f>
        <v>2</v>
      </c>
      <c r="L49" s="118">
        <f>IF(Протокол!O53="","",Протокол!O53)</f>
        <v>2</v>
      </c>
      <c r="M49" s="118">
        <f>IF(Протокол!P53="","",Протокол!P53)</f>
        <v>3</v>
      </c>
      <c r="N49" s="118">
        <f>IF(Протокол!Q53="","",Протокол!Q53)</f>
        <v>2</v>
      </c>
      <c r="O49" s="118">
        <f>IF(Протокол!R53="","",Протокол!R53)</f>
        <v>0</v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>
        <f>IF(AND(LEN(C49)&gt;0,AS49&gt;0),Протокол!CU53,"")</f>
        <v>17</v>
      </c>
      <c r="AS49" s="116">
        <f>IF(Протокол!D53="","",Протокол!D53)</f>
        <v>2</v>
      </c>
      <c r="AT49" s="116" t="str">
        <f>IF(Протокол!F53="","",Протокол!F53)</f>
        <v/>
      </c>
      <c r="AU49" s="118" t="str">
        <f>IF(Протокол!CR53="","",Протокол!CR53)</f>
        <v>б</v>
      </c>
      <c r="AV49" s="118" t="str">
        <f>IF(Протокол!CS53="","",Протокол!CS53)</f>
        <v>ж</v>
      </c>
      <c r="AW49" s="118">
        <f>IF(Протокол!CT53="","",Протокол!CT53)</f>
        <v>4</v>
      </c>
      <c r="AX49" s="118"/>
    </row>
    <row r="50" spans="1:50" s="116" customFormat="1" x14ac:dyDescent="0.2">
      <c r="A50" s="116">
        <f t="shared" si="1"/>
        <v>1</v>
      </c>
      <c r="B50" s="117">
        <f>IF(Протокол!B54="","",Протокол!B54)</f>
        <v>45</v>
      </c>
      <c r="C50" s="117">
        <f>IF(AND(Протокол!F54="",Протокол!D54=""),"",Протокол!C54)</f>
        <v>80045</v>
      </c>
      <c r="D50" s="118">
        <f>IF(Протокол!G54="","",Протокол!G54)</f>
        <v>1</v>
      </c>
      <c r="E50" s="118">
        <f>IF(Протокол!H54="","",Протокол!H54)</f>
        <v>1</v>
      </c>
      <c r="F50" s="118">
        <f>IF(Протокол!I54="","",Протокол!I54)</f>
        <v>2</v>
      </c>
      <c r="G50" s="118">
        <f>IF(Протокол!J54="","",Протокол!J54)</f>
        <v>1</v>
      </c>
      <c r="H50" s="118">
        <f>IF(Протокол!K54="","",Протокол!K54)</f>
        <v>2</v>
      </c>
      <c r="I50" s="118">
        <f>IF(Протокол!L54="","",Протокол!L54)</f>
        <v>1</v>
      </c>
      <c r="J50" s="118">
        <f>IF(Протокол!M54="","",Протокол!M54)</f>
        <v>1</v>
      </c>
      <c r="K50" s="118">
        <f>IF(Протокол!N54="","",Протокол!N54)</f>
        <v>2</v>
      </c>
      <c r="L50" s="118">
        <f>IF(Протокол!O54="","",Протокол!O54)</f>
        <v>0</v>
      </c>
      <c r="M50" s="118">
        <f>IF(Протокол!P54="","",Протокол!P54)</f>
        <v>0</v>
      </c>
      <c r="N50" s="118">
        <f>IF(Протокол!Q54="","",Протокол!Q54)</f>
        <v>1</v>
      </c>
      <c r="O50" s="118">
        <f>IF(Протокол!R54="","",Протокол!R54)</f>
        <v>2</v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>
        <f>IF(AND(LEN(C50)&gt;0,AS50&gt;0),Протокол!CU54,"")</f>
        <v>14</v>
      </c>
      <c r="AS50" s="116">
        <f>IF(Протокол!D54="","",Протокол!D54)</f>
        <v>1</v>
      </c>
      <c r="AT50" s="116" t="str">
        <f>IF(Протокол!F54="","",Протокол!F54)</f>
        <v/>
      </c>
      <c r="AU50" s="118" t="str">
        <f>IF(Протокол!CR54="","",Протокол!CR54)</f>
        <v>б</v>
      </c>
      <c r="AV50" s="118" t="str">
        <f>IF(Протокол!CS54="","",Протокол!CS54)</f>
        <v>м</v>
      </c>
      <c r="AW50" s="118">
        <f>IF(Протокол!CT54="","",Протокол!CT54)</f>
        <v>4</v>
      </c>
      <c r="AX50" s="118"/>
    </row>
    <row r="51" spans="1:50" s="116" customFormat="1" x14ac:dyDescent="0.2">
      <c r="A51" s="116">
        <f t="shared" si="1"/>
        <v>1</v>
      </c>
      <c r="B51" s="117">
        <f>IF(Протокол!B55="","",Протокол!B55)</f>
        <v>46</v>
      </c>
      <c r="C51" s="117">
        <f>IF(AND(Протокол!F55="",Протокол!D55=""),"",Протокол!C55)</f>
        <v>80046</v>
      </c>
      <c r="D51" s="118">
        <f>IF(Протокол!G55="","",Протокол!G55)</f>
        <v>0</v>
      </c>
      <c r="E51" s="118">
        <f>IF(Протокол!H55="","",Протокол!H55)</f>
        <v>0</v>
      </c>
      <c r="F51" s="118">
        <f>IF(Протокол!I55="","",Протокол!I55)</f>
        <v>2</v>
      </c>
      <c r="G51" s="118">
        <f>IF(Протокол!J55="","",Протокол!J55)</f>
        <v>1</v>
      </c>
      <c r="H51" s="118">
        <f>IF(Протокол!K55="","",Протокол!K55)</f>
        <v>2</v>
      </c>
      <c r="I51" s="118">
        <f>IF(Протокол!L55="","",Протокол!L55)</f>
        <v>0</v>
      </c>
      <c r="J51" s="118">
        <f>IF(Протокол!M55="","",Протокол!M55)</f>
        <v>1</v>
      </c>
      <c r="K51" s="118">
        <f>IF(Протокол!N55="","",Протокол!N55)</f>
        <v>0</v>
      </c>
      <c r="L51" s="118">
        <f>IF(Протокол!O55="","",Протокол!O55)</f>
        <v>0</v>
      </c>
      <c r="M51" s="118">
        <f>IF(Протокол!P55="","",Протокол!P55)</f>
        <v>2</v>
      </c>
      <c r="N51" s="118">
        <f>IF(Протокол!Q55="","",Протокол!Q55)</f>
        <v>1</v>
      </c>
      <c r="O51" s="118">
        <f>IF(Протокол!R55="","",Протокол!R55)</f>
        <v>0</v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>
        <f>IF(AND(LEN(C51)&gt;0,AS51&gt;0),Протокол!CU55,"")</f>
        <v>9</v>
      </c>
      <c r="AS51" s="116">
        <f>IF(Протокол!D55="","",Протокол!D55)</f>
        <v>1</v>
      </c>
      <c r="AT51" s="116" t="str">
        <f>IF(Протокол!F55="","",Протокол!F55)</f>
        <v/>
      </c>
      <c r="AU51" s="118" t="str">
        <f>IF(Протокол!CR55="","",Протокол!CR55)</f>
        <v>б</v>
      </c>
      <c r="AV51" s="118" t="str">
        <f>IF(Протокол!CS55="","",Протокол!CS55)</f>
        <v>м</v>
      </c>
      <c r="AW51" s="118">
        <f>IF(Протокол!CT55="","",Протокол!CT55)</f>
        <v>3</v>
      </c>
      <c r="AX51" s="118"/>
    </row>
    <row r="52" spans="1:50" s="116" customFormat="1" x14ac:dyDescent="0.2">
      <c r="A52" s="116">
        <f t="shared" si="1"/>
        <v>1</v>
      </c>
      <c r="B52" s="117">
        <f>IF(Протокол!B56="","",Протокол!B56)</f>
        <v>47</v>
      </c>
      <c r="C52" s="117">
        <f>IF(AND(Протокол!F56="",Протокол!D56=""),"",Протокол!C56)</f>
        <v>80047</v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>отсутствовал</v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1</v>
      </c>
      <c r="B53" s="117">
        <f>IF(Протокол!B57="","",Протокол!B57)</f>
        <v>48</v>
      </c>
      <c r="C53" s="117">
        <f>IF(AND(Протокол!F57="",Протокол!D57=""),"",Протокол!C57)</f>
        <v>80048</v>
      </c>
      <c r="D53" s="118">
        <f>IF(Протокол!G57="","",Протокол!G57)</f>
        <v>1</v>
      </c>
      <c r="E53" s="118">
        <f>IF(Протокол!H57="","",Протокол!H57)</f>
        <v>1</v>
      </c>
      <c r="F53" s="118">
        <f>IF(Протокол!I57="","",Протокол!I57)</f>
        <v>2</v>
      </c>
      <c r="G53" s="118">
        <f>IF(Протокол!J57="","",Протокол!J57)</f>
        <v>1</v>
      </c>
      <c r="H53" s="118">
        <f>IF(Протокол!K57="","",Протокол!K57)</f>
        <v>1</v>
      </c>
      <c r="I53" s="118">
        <f>IF(Протокол!L57="","",Протокол!L57)</f>
        <v>1</v>
      </c>
      <c r="J53" s="118">
        <f>IF(Протокол!M57="","",Протокол!M57)</f>
        <v>1</v>
      </c>
      <c r="K53" s="118">
        <f>IF(Протокол!N57="","",Протокол!N57)</f>
        <v>2</v>
      </c>
      <c r="L53" s="118">
        <f>IF(Протокол!O57="","",Протокол!O57)</f>
        <v>0</v>
      </c>
      <c r="M53" s="118">
        <f>IF(Протокол!P57="","",Протокол!P57)</f>
        <v>3</v>
      </c>
      <c r="N53" s="118">
        <f>IF(Протокол!Q57="","",Протокол!Q57)</f>
        <v>2</v>
      </c>
      <c r="O53" s="118">
        <f>IF(Протокол!R57="","",Протокол!R57)</f>
        <v>1</v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>
        <f>IF(AND(LEN(C53)&gt;0,AS53&gt;0),Протокол!CU57,"")</f>
        <v>16</v>
      </c>
      <c r="AS53" s="116">
        <f>IF(Протокол!D57="","",Протокол!D57)</f>
        <v>2</v>
      </c>
      <c r="AT53" s="116" t="str">
        <f>IF(Протокол!F57="","",Протокол!F57)</f>
        <v/>
      </c>
      <c r="AU53" s="118" t="str">
        <f>IF(Протокол!CR57="","",Протокол!CR57)</f>
        <v>б</v>
      </c>
      <c r="AV53" s="118" t="str">
        <f>IF(Протокол!CS57="","",Протокол!CS57)</f>
        <v>м</v>
      </c>
      <c r="AW53" s="118">
        <f>IF(Протокол!CT57="","",Протокол!CT57)</f>
        <v>5</v>
      </c>
      <c r="AX53" s="118"/>
    </row>
    <row r="54" spans="1:50" s="116" customFormat="1" x14ac:dyDescent="0.2">
      <c r="A54" s="116">
        <f t="shared" si="1"/>
        <v>1</v>
      </c>
      <c r="B54" s="117">
        <f>IF(Протокол!B58="","",Протокол!B58)</f>
        <v>49</v>
      </c>
      <c r="C54" s="117">
        <f>IF(AND(Протокол!F58="",Протокол!D58=""),"",Протокол!C58)</f>
        <v>80049</v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>отсутствовал</v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1</v>
      </c>
      <c r="B55" s="117">
        <f>IF(Протокол!B59="","",Протокол!B59)</f>
        <v>50</v>
      </c>
      <c r="C55" s="117">
        <f>IF(AND(Протокол!F59="",Протокол!D59=""),"",Протокол!C59)</f>
        <v>80050</v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>отсутствовал</v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241</v>
      </c>
    </row>
    <row r="1306" spans="1:8" x14ac:dyDescent="0.2">
      <c r="A1306" s="112">
        <f>IF(LEN(Классы!D5)&gt;0,2,0)</f>
        <v>2</v>
      </c>
      <c r="B1306" s="112" t="str">
        <f>Классы!D5</f>
        <v>а</v>
      </c>
      <c r="C1306" s="112" t="str">
        <f>IF(ISERROR(Классы!W5),"",Классы!W5)</f>
        <v>is7.2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2</v>
      </c>
      <c r="B1307" s="112" t="str">
        <f>Классы!D6</f>
        <v>б</v>
      </c>
      <c r="C1307" s="112" t="str">
        <f>IF(ISERROR(Классы!W6),"",Классы!W6)</f>
        <v>is7.2</v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42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workbookViewId="0">
      <selection activeCell="B12" sqref="B12"/>
    </sheetView>
  </sheetViews>
  <sheetFormatPr defaultColWidth="8.5703125" defaultRowHeight="12.75" x14ac:dyDescent="0.2"/>
  <cols>
    <col min="1" max="1" width="13.7109375" customWidth="1"/>
    <col min="2" max="2" width="13" customWidth="1"/>
    <col min="3" max="3" width="14" customWidth="1"/>
    <col min="4" max="4" width="10" customWidth="1"/>
    <col min="5" max="7" width="9.140625" customWidth="1"/>
    <col min="8" max="8" width="11" customWidth="1"/>
    <col min="9" max="16" width="9.140625" customWidth="1"/>
    <col min="17" max="18" width="9.140625" style="67" customWidth="1"/>
    <col min="19" max="19" width="8.5703125" style="67" customWidth="1"/>
    <col min="20" max="35" width="8.5703125" customWidth="1"/>
    <col min="36" max="37" width="8.5703125" style="106" customWidth="1"/>
    <col min="38" max="256" width="8.5703125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15</v>
      </c>
      <c r="AF1" s="8" t="s">
        <v>49</v>
      </c>
      <c r="AJ1" s="106">
        <v>1</v>
      </c>
      <c r="AK1" s="106" t="s">
        <v>225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184</v>
      </c>
      <c r="V2" s="106"/>
      <c r="W2" s="106"/>
      <c r="X2" s="106"/>
      <c r="AF2" s="8" t="s">
        <v>209</v>
      </c>
      <c r="AG2" s="8" t="s">
        <v>210</v>
      </c>
      <c r="AJ2" s="106">
        <v>2</v>
      </c>
      <c r="AK2" s="106" t="s">
        <v>226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185</v>
      </c>
      <c r="AF3" s="13" t="s">
        <v>176</v>
      </c>
      <c r="AG3" s="13" t="s">
        <v>176</v>
      </c>
      <c r="AJ3" s="106">
        <v>3</v>
      </c>
      <c r="AK3" s="106" t="s">
        <v>227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186</v>
      </c>
      <c r="AF4">
        <v>1</v>
      </c>
      <c r="AG4">
        <v>1</v>
      </c>
      <c r="AJ4" s="106">
        <v>4</v>
      </c>
      <c r="AK4" s="106" t="s">
        <v>228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215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229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166</v>
      </c>
      <c r="H6" t="s">
        <v>215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230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189</v>
      </c>
      <c r="H7" t="s">
        <v>166</v>
      </c>
      <c r="I7" t="s">
        <v>73</v>
      </c>
      <c r="K7" t="s">
        <v>215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231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166</v>
      </c>
      <c r="L8" t="s">
        <v>215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232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8</v>
      </c>
      <c r="C9">
        <v>7</v>
      </c>
      <c r="D9" s="1"/>
      <c r="L9" t="s">
        <v>166</v>
      </c>
      <c r="N9" s="1" t="s">
        <v>22</v>
      </c>
      <c r="O9" s="1">
        <v>7</v>
      </c>
      <c r="P9" s="1">
        <v>7</v>
      </c>
      <c r="Q9" t="s">
        <v>215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233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истории</v>
      </c>
      <c r="C10" t="str">
        <f>INDEX(AK1:AK11,MATCH(C9,AJ1:AJ11,0))</f>
        <v>истории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0_7_1_3_0_2_7</v>
      </c>
      <c r="L10" t="s">
        <v>58</v>
      </c>
      <c r="M10">
        <f>SUM(M34,M38,M42,M46)</f>
        <v>25</v>
      </c>
      <c r="N10" s="1" t="s">
        <v>23</v>
      </c>
      <c r="O10" s="1">
        <v>8</v>
      </c>
      <c r="P10" s="1">
        <v>8</v>
      </c>
      <c r="Q10" t="s">
        <v>166</v>
      </c>
      <c r="R10" t="s">
        <v>215</v>
      </c>
      <c r="S10" s="67">
        <v>7</v>
      </c>
      <c r="AF10" s="13">
        <v>7</v>
      </c>
      <c r="AG10" s="13">
        <v>7</v>
      </c>
      <c r="AJ10" s="106">
        <v>11</v>
      </c>
      <c r="AK10" s="106" t="s">
        <v>234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 (по программе 7 класса)"</f>
        <v>8 класс (по программе 7 класса)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166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235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222</v>
      </c>
      <c r="I12" s="48" t="s">
        <v>211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247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>
        <f>IF(F12=1,IF(F14,H14,H13),H11)</f>
        <v>70713042020</v>
      </c>
      <c r="C13" s="7"/>
      <c r="G13" t="s">
        <v>66</v>
      </c>
      <c r="H13" s="106">
        <v>70713042020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>
        <v>70713042020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212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282</v>
      </c>
      <c r="D31" s="6" t="s">
        <v>283</v>
      </c>
      <c r="E31" s="6" t="s">
        <v>284</v>
      </c>
      <c r="F31" s="6" t="s">
        <v>285</v>
      </c>
      <c r="G31" s="6" t="s">
        <v>286</v>
      </c>
      <c r="H31" s="6" t="s">
        <v>287</v>
      </c>
      <c r="I31" s="6" t="s">
        <v>288</v>
      </c>
      <c r="J31" s="6" t="s">
        <v>289</v>
      </c>
      <c r="K31" s="6" t="s">
        <v>290</v>
      </c>
      <c r="L31" s="6" t="s">
        <v>291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282</v>
      </c>
      <c r="D32" s="6" t="s">
        <v>283</v>
      </c>
      <c r="E32" s="6" t="s">
        <v>284</v>
      </c>
      <c r="F32" s="6" t="s">
        <v>285</v>
      </c>
      <c r="G32" s="6" t="s">
        <v>286</v>
      </c>
      <c r="H32" s="6" t="s">
        <v>287</v>
      </c>
      <c r="I32" s="6" t="s">
        <v>288</v>
      </c>
      <c r="J32" s="6" t="s">
        <v>289</v>
      </c>
      <c r="K32" s="6" t="s">
        <v>290</v>
      </c>
      <c r="L32" s="6" t="s">
        <v>291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2</v>
      </c>
      <c r="D34" s="4">
        <v>1</v>
      </c>
      <c r="E34" s="4">
        <v>2</v>
      </c>
      <c r="F34" s="4">
        <v>1</v>
      </c>
      <c r="G34" s="4">
        <v>2</v>
      </c>
      <c r="H34" s="4">
        <v>2</v>
      </c>
      <c r="I34" s="4">
        <v>1</v>
      </c>
      <c r="J34" s="4">
        <v>2</v>
      </c>
      <c r="K34" s="4">
        <v>3</v>
      </c>
      <c r="L34" s="4">
        <v>3</v>
      </c>
      <c r="M34">
        <f>SUM(C34:L34)</f>
        <v>19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292</v>
      </c>
      <c r="D35" s="6" t="s">
        <v>293</v>
      </c>
      <c r="E35" s="6" t="s">
        <v>50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292</v>
      </c>
      <c r="D36" s="6" t="s">
        <v>293</v>
      </c>
      <c r="E36" s="6" t="s">
        <v>50</v>
      </c>
      <c r="F36" s="6" t="s">
        <v>50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2</v>
      </c>
      <c r="D38" s="4">
        <v>4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6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168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165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</cp:lastModifiedBy>
  <cp:lastPrinted>2020-02-18T12:29:15Z</cp:lastPrinted>
  <dcterms:created xsi:type="dcterms:W3CDTF">1996-10-08T23:32:33Z</dcterms:created>
  <dcterms:modified xsi:type="dcterms:W3CDTF">2021-01-19T08:57:44Z</dcterms:modified>
</cp:coreProperties>
</file>